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Randhir Jha\Desktop\30.09.23\"/>
    </mc:Choice>
  </mc:AlternateContent>
  <xr:revisionPtr revIDLastSave="0" documentId="13_ncr:1_{BD893A9B-B6AB-4C81-A302-4660CA547B9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92" i="12" l="1"/>
  <c r="AD333" i="12" l="1"/>
  <c r="AF333" i="12" s="1"/>
  <c r="AA333" i="12"/>
  <c r="D333" i="12" s="1"/>
  <c r="W333" i="12"/>
  <c r="S333" i="12"/>
  <c r="O333" i="12"/>
  <c r="M333" i="12"/>
  <c r="K333" i="12"/>
  <c r="G333" i="12"/>
  <c r="AD332" i="12"/>
  <c r="AF332" i="12" s="1"/>
  <c r="E332" i="12"/>
  <c r="AD331" i="12"/>
  <c r="AF331" i="12" s="1"/>
  <c r="W331" i="12"/>
  <c r="S331" i="12"/>
  <c r="O331" i="12"/>
  <c r="M331" i="12"/>
  <c r="K331" i="12"/>
  <c r="G331" i="12"/>
  <c r="AD330" i="12"/>
  <c r="AF330" i="12" s="1"/>
  <c r="E330" i="12"/>
  <c r="AD329" i="12"/>
  <c r="AF329" i="12" s="1"/>
  <c r="AA329" i="12"/>
  <c r="W329" i="12"/>
  <c r="S329" i="12"/>
  <c r="O329" i="12"/>
  <c r="M329" i="12"/>
  <c r="K329" i="12"/>
  <c r="G329" i="12"/>
  <c r="AD328" i="12"/>
  <c r="AF328" i="12" s="1"/>
  <c r="AA328" i="12"/>
  <c r="D328" i="12" s="1"/>
  <c r="W328" i="12"/>
  <c r="S328" i="12"/>
  <c r="O328" i="12"/>
  <c r="M328" i="12"/>
  <c r="K328" i="12"/>
  <c r="G328" i="12"/>
  <c r="AD327" i="12"/>
  <c r="AF327" i="12" s="1"/>
  <c r="AA327" i="12"/>
  <c r="W327" i="12"/>
  <c r="D327" i="12" s="1"/>
  <c r="S327" i="12"/>
  <c r="Q327" i="12"/>
  <c r="O327" i="12"/>
  <c r="M327" i="12"/>
  <c r="K327" i="12"/>
  <c r="G327" i="12"/>
  <c r="AD326" i="12"/>
  <c r="AF326" i="12" s="1"/>
  <c r="AA326" i="12"/>
  <c r="W326" i="12"/>
  <c r="S326" i="12"/>
  <c r="O326" i="12"/>
  <c r="M326" i="12"/>
  <c r="K326" i="12"/>
  <c r="G326" i="12"/>
  <c r="AD325" i="12"/>
  <c r="AF325" i="12" s="1"/>
  <c r="AA325" i="12"/>
  <c r="D325" i="12" s="1"/>
  <c r="W325" i="12"/>
  <c r="S325" i="12"/>
  <c r="O325" i="12"/>
  <c r="M325" i="12"/>
  <c r="K325" i="12"/>
  <c r="G325" i="12"/>
  <c r="AD324" i="12"/>
  <c r="AF324" i="12" s="1"/>
  <c r="AC324" i="12"/>
  <c r="AA324" i="12"/>
  <c r="W324" i="12"/>
  <c r="S324" i="12"/>
  <c r="D324" i="12" s="1"/>
  <c r="O324" i="12"/>
  <c r="M324" i="12"/>
  <c r="K324" i="12"/>
  <c r="G324" i="12"/>
  <c r="AD323" i="12"/>
  <c r="AF323" i="12" s="1"/>
  <c r="AA323" i="12"/>
  <c r="D323" i="12" s="1"/>
  <c r="W323" i="12"/>
  <c r="S323" i="12"/>
  <c r="O323" i="12"/>
  <c r="M323" i="12"/>
  <c r="K323" i="12"/>
  <c r="G323" i="12"/>
  <c r="AD322" i="12"/>
  <c r="AF322" i="12" s="1"/>
  <c r="AA322" i="12"/>
  <c r="V322" i="12"/>
  <c r="W322" i="12" s="1"/>
  <c r="D322" i="12" s="1"/>
  <c r="U322" i="12"/>
  <c r="S322" i="12"/>
  <c r="O322" i="12"/>
  <c r="M322" i="12"/>
  <c r="K322" i="12"/>
  <c r="G322" i="12"/>
  <c r="AD321" i="12"/>
  <c r="AF321" i="12" s="1"/>
  <c r="AA321" i="12"/>
  <c r="W321" i="12"/>
  <c r="S321" i="12"/>
  <c r="O321" i="12"/>
  <c r="M321" i="12"/>
  <c r="K321" i="12"/>
  <c r="G321" i="12"/>
  <c r="AD320" i="12"/>
  <c r="AF320" i="12" s="1"/>
  <c r="AA320" i="12"/>
  <c r="D320" i="12" s="1"/>
  <c r="W320" i="12"/>
  <c r="S320" i="12"/>
  <c r="O320" i="12"/>
  <c r="M320" i="12"/>
  <c r="K320" i="12"/>
  <c r="G320" i="12"/>
  <c r="AD319" i="12"/>
  <c r="AF319" i="12" s="1"/>
  <c r="W319" i="12"/>
  <c r="S319" i="12"/>
  <c r="O319" i="12"/>
  <c r="M319" i="12"/>
  <c r="K319" i="12"/>
  <c r="G319" i="12"/>
  <c r="AD318" i="12"/>
  <c r="AF318" i="12" s="1"/>
  <c r="U318" i="12"/>
  <c r="O318" i="12"/>
  <c r="E318" i="12"/>
  <c r="G318" i="12" s="1"/>
  <c r="AD317" i="12"/>
  <c r="AF317" i="12" s="1"/>
  <c r="E317" i="12"/>
  <c r="G317" i="12" s="1"/>
  <c r="AD316" i="12"/>
  <c r="AF316" i="12" s="1"/>
  <c r="AA316" i="12"/>
  <c r="W316" i="12"/>
  <c r="S316" i="12"/>
  <c r="O316" i="12"/>
  <c r="M316" i="12"/>
  <c r="K316" i="12"/>
  <c r="G316" i="12"/>
  <c r="AD315" i="12"/>
  <c r="AF315" i="12" s="1"/>
  <c r="W315" i="12"/>
  <c r="S315" i="12"/>
  <c r="O315" i="12"/>
  <c r="M315" i="12"/>
  <c r="K315" i="12"/>
  <c r="G315" i="12"/>
  <c r="AD314" i="12"/>
  <c r="AF314" i="12" s="1"/>
  <c r="E314" i="12"/>
  <c r="G314" i="12" s="1"/>
  <c r="AD313" i="12"/>
  <c r="AF313" i="12" s="1"/>
  <c r="W313" i="12"/>
  <c r="S313" i="12"/>
  <c r="O313" i="12"/>
  <c r="M313" i="12"/>
  <c r="K313" i="12"/>
  <c r="G313" i="12"/>
  <c r="AD312" i="12"/>
  <c r="AF312" i="12" s="1"/>
  <c r="E312" i="12"/>
  <c r="AD311" i="12"/>
  <c r="AF311" i="12" s="1"/>
  <c r="W311" i="12"/>
  <c r="S311" i="12"/>
  <c r="O311" i="12"/>
  <c r="M311" i="12"/>
  <c r="K311" i="12"/>
  <c r="G311" i="12"/>
  <c r="AD310" i="12"/>
  <c r="AF310" i="12" s="1"/>
  <c r="E310" i="12"/>
  <c r="Q310" i="12" s="1"/>
  <c r="AD309" i="12"/>
  <c r="AF309" i="12" s="1"/>
  <c r="AA309" i="12"/>
  <c r="W309" i="12"/>
  <c r="S309" i="12"/>
  <c r="O309" i="12"/>
  <c r="M309" i="12"/>
  <c r="K309" i="12"/>
  <c r="G309" i="12"/>
  <c r="AD308" i="12"/>
  <c r="AF308" i="12" s="1"/>
  <c r="W308" i="12"/>
  <c r="S308" i="12"/>
  <c r="O308" i="12"/>
  <c r="M308" i="12"/>
  <c r="K308" i="12"/>
  <c r="G308" i="12"/>
  <c r="AD307" i="12"/>
  <c r="AF307" i="12" s="1"/>
  <c r="W307" i="12"/>
  <c r="E307" i="12"/>
  <c r="AA308" i="12" s="1"/>
  <c r="D308" i="12" s="1"/>
  <c r="AD306" i="12"/>
  <c r="AF306" i="12" s="1"/>
  <c r="S306" i="12"/>
  <c r="O306" i="12"/>
  <c r="M306" i="12"/>
  <c r="K306" i="12"/>
  <c r="G306" i="12"/>
  <c r="AD305" i="12"/>
  <c r="AF305" i="12" s="1"/>
  <c r="E305" i="12"/>
  <c r="M305" i="12" s="1"/>
  <c r="AD304" i="12"/>
  <c r="AF304" i="12" s="1"/>
  <c r="AA304" i="12"/>
  <c r="W304" i="12"/>
  <c r="S304" i="12"/>
  <c r="O304" i="12"/>
  <c r="M304" i="12"/>
  <c r="K304" i="12"/>
  <c r="G304" i="12"/>
  <c r="AD303" i="12"/>
  <c r="AF303" i="12" s="1"/>
  <c r="S303" i="12"/>
  <c r="O303" i="12"/>
  <c r="M303" i="12"/>
  <c r="K303" i="12"/>
  <c r="G303" i="12"/>
  <c r="AD302" i="12"/>
  <c r="AF302" i="12" s="1"/>
  <c r="E302" i="12"/>
  <c r="I302" i="12" s="1"/>
  <c r="AD301" i="12"/>
  <c r="AF301" i="12" s="1"/>
  <c r="AA301" i="12"/>
  <c r="O301" i="12"/>
  <c r="M301" i="12"/>
  <c r="K301" i="12"/>
  <c r="G301" i="12"/>
  <c r="AD300" i="12"/>
  <c r="AF300" i="12" s="1"/>
  <c r="E300" i="12"/>
  <c r="AD299" i="12"/>
  <c r="AF299" i="12" s="1"/>
  <c r="AA299" i="12"/>
  <c r="O299" i="12"/>
  <c r="M299" i="12"/>
  <c r="K299" i="12"/>
  <c r="G299" i="12"/>
  <c r="AD298" i="12"/>
  <c r="AF298" i="12" s="1"/>
  <c r="E298" i="12"/>
  <c r="I298" i="12" s="1"/>
  <c r="AD297" i="12"/>
  <c r="AF297" i="12" s="1"/>
  <c r="AA297" i="12"/>
  <c r="O297" i="12"/>
  <c r="M297" i="12"/>
  <c r="K297" i="12"/>
  <c r="G297" i="12"/>
  <c r="AD296" i="12"/>
  <c r="AF296" i="12" s="1"/>
  <c r="O296" i="12"/>
  <c r="E296" i="12"/>
  <c r="W297" i="12" s="1"/>
  <c r="AD295" i="12"/>
  <c r="AF295" i="12" s="1"/>
  <c r="AA295" i="12"/>
  <c r="W295" i="12"/>
  <c r="S295" i="12"/>
  <c r="O295" i="12"/>
  <c r="M295" i="12"/>
  <c r="K295" i="12"/>
  <c r="G295" i="12"/>
  <c r="AD294" i="12"/>
  <c r="AF294" i="12" s="1"/>
  <c r="AA294" i="12"/>
  <c r="O294" i="12"/>
  <c r="M294" i="12"/>
  <c r="K294" i="12"/>
  <c r="G294" i="12"/>
  <c r="AD293" i="12"/>
  <c r="AF293" i="12" s="1"/>
  <c r="E293" i="12"/>
  <c r="S294" i="12" s="1"/>
  <c r="D294" i="12" s="1"/>
  <c r="AD292" i="12"/>
  <c r="AF292" i="12" s="1"/>
  <c r="G292" i="12"/>
  <c r="AD291" i="12"/>
  <c r="AF291" i="12" s="1"/>
  <c r="AA291" i="12"/>
  <c r="O291" i="12"/>
  <c r="M291" i="12"/>
  <c r="K291" i="12"/>
  <c r="G291" i="12"/>
  <c r="AD290" i="12"/>
  <c r="AF290" i="12" s="1"/>
  <c r="AA290" i="12"/>
  <c r="O290" i="12"/>
  <c r="M290" i="12"/>
  <c r="K290" i="12"/>
  <c r="G290" i="12"/>
  <c r="AD289" i="12"/>
  <c r="AF289" i="12" s="1"/>
  <c r="E289" i="12"/>
  <c r="U289" i="12" s="1"/>
  <c r="AD288" i="12"/>
  <c r="AF288" i="12" s="1"/>
  <c r="E288" i="12"/>
  <c r="AD287" i="12"/>
  <c r="AF287" i="12" s="1"/>
  <c r="AA287" i="12"/>
  <c r="W287" i="12"/>
  <c r="S287" i="12"/>
  <c r="O287" i="12"/>
  <c r="M287" i="12"/>
  <c r="K287" i="12"/>
  <c r="G287" i="12"/>
  <c r="AD286" i="12"/>
  <c r="AF286" i="12" s="1"/>
  <c r="S286" i="12"/>
  <c r="O286" i="12"/>
  <c r="M286" i="12"/>
  <c r="K286" i="12"/>
  <c r="G286" i="12"/>
  <c r="AD285" i="12"/>
  <c r="AF285" i="12" s="1"/>
  <c r="E285" i="12"/>
  <c r="AA285" i="12" s="1"/>
  <c r="AD284" i="12"/>
  <c r="AF284" i="12" s="1"/>
  <c r="S284" i="12"/>
  <c r="O284" i="12"/>
  <c r="M284" i="12"/>
  <c r="K284" i="12"/>
  <c r="G284" i="12"/>
  <c r="AD283" i="12"/>
  <c r="AF283" i="12" s="1"/>
  <c r="S283" i="12"/>
  <c r="O283" i="12"/>
  <c r="M283" i="12"/>
  <c r="K283" i="12"/>
  <c r="G283" i="12"/>
  <c r="AD282" i="12"/>
  <c r="AF282" i="12" s="1"/>
  <c r="E282" i="12"/>
  <c r="AA282" i="12" s="1"/>
  <c r="AD281" i="12"/>
  <c r="AF281" i="12" s="1"/>
  <c r="E281" i="12"/>
  <c r="S281" i="12" s="1"/>
  <c r="AD280" i="12"/>
  <c r="AF280" i="12" s="1"/>
  <c r="S280" i="12"/>
  <c r="O280" i="12"/>
  <c r="M280" i="12"/>
  <c r="K280" i="12"/>
  <c r="G280" i="12"/>
  <c r="AD279" i="12"/>
  <c r="AF279" i="12" s="1"/>
  <c r="E279" i="12"/>
  <c r="AD278" i="12"/>
  <c r="AF278" i="12" s="1"/>
  <c r="AA278" i="12"/>
  <c r="D278" i="12" s="1"/>
  <c r="W278" i="12"/>
  <c r="S278" i="12"/>
  <c r="O278" i="12"/>
  <c r="M278" i="12"/>
  <c r="K278" i="12"/>
  <c r="G278" i="12"/>
  <c r="AD277" i="12"/>
  <c r="AF277" i="12" s="1"/>
  <c r="AA277" i="12"/>
  <c r="W277" i="12"/>
  <c r="S277" i="12"/>
  <c r="O277" i="12"/>
  <c r="M277" i="12"/>
  <c r="K277" i="12"/>
  <c r="I277" i="12"/>
  <c r="D277" i="12" s="1"/>
  <c r="G277" i="12"/>
  <c r="AD276" i="12"/>
  <c r="AF276" i="12" s="1"/>
  <c r="S276" i="12"/>
  <c r="O276" i="12"/>
  <c r="M276" i="12"/>
  <c r="K276" i="12"/>
  <c r="G276" i="12"/>
  <c r="AD275" i="12"/>
  <c r="AF275" i="12" s="1"/>
  <c r="E275" i="12"/>
  <c r="AA275" i="12" s="1"/>
  <c r="AD274" i="12"/>
  <c r="AF274" i="12" s="1"/>
  <c r="AA274" i="12"/>
  <c r="W274" i="12"/>
  <c r="S274" i="12"/>
  <c r="O274" i="12"/>
  <c r="M274" i="12"/>
  <c r="K274" i="12"/>
  <c r="G274" i="12"/>
  <c r="AD273" i="12"/>
  <c r="AF273" i="12" s="1"/>
  <c r="AA273" i="12"/>
  <c r="W273" i="12"/>
  <c r="S273" i="12"/>
  <c r="O273" i="12"/>
  <c r="M273" i="12"/>
  <c r="K273" i="12"/>
  <c r="G273" i="12"/>
  <c r="D273" i="12"/>
  <c r="AD272" i="12"/>
  <c r="AF272" i="12" s="1"/>
  <c r="AA272" i="12"/>
  <c r="W272" i="12"/>
  <c r="D272" i="12" s="1"/>
  <c r="S272" i="12"/>
  <c r="O272" i="12"/>
  <c r="M272" i="12"/>
  <c r="K272" i="12"/>
  <c r="G272" i="12"/>
  <c r="AD271" i="12"/>
  <c r="AF271" i="12" s="1"/>
  <c r="AA271" i="12"/>
  <c r="W271" i="12"/>
  <c r="S271" i="12"/>
  <c r="O271" i="12"/>
  <c r="M271" i="12"/>
  <c r="K271" i="12"/>
  <c r="G271" i="12"/>
  <c r="AD270" i="12"/>
  <c r="AF270" i="12" s="1"/>
  <c r="S270" i="12"/>
  <c r="O270" i="12"/>
  <c r="M270" i="12"/>
  <c r="K270" i="12"/>
  <c r="G270" i="12"/>
  <c r="AD269" i="12"/>
  <c r="AF269" i="12" s="1"/>
  <c r="E269" i="12"/>
  <c r="S269" i="12" s="1"/>
  <c r="AD268" i="12"/>
  <c r="AF268" i="12" s="1"/>
  <c r="AA268" i="12"/>
  <c r="W268" i="12"/>
  <c r="S268" i="12"/>
  <c r="O268" i="12"/>
  <c r="M268" i="12"/>
  <c r="K268" i="12"/>
  <c r="G268" i="12"/>
  <c r="AD267" i="12"/>
  <c r="AF267" i="12" s="1"/>
  <c r="AA267" i="12"/>
  <c r="S267" i="12"/>
  <c r="O267" i="12"/>
  <c r="M267" i="12"/>
  <c r="K267" i="12"/>
  <c r="G267" i="12"/>
  <c r="AD266" i="12"/>
  <c r="AF266" i="12" s="1"/>
  <c r="E266" i="12"/>
  <c r="Y267" i="12" s="1"/>
  <c r="AD265" i="12"/>
  <c r="AF265" i="12" s="1"/>
  <c r="AA265" i="12"/>
  <c r="W265" i="12"/>
  <c r="S265" i="12"/>
  <c r="O265" i="12"/>
  <c r="M265" i="12"/>
  <c r="K265" i="12"/>
  <c r="G265" i="12"/>
  <c r="AD264" i="12"/>
  <c r="AF264" i="12" s="1"/>
  <c r="AA264" i="12"/>
  <c r="W264" i="12"/>
  <c r="S264" i="12"/>
  <c r="D264" i="12" s="1"/>
  <c r="O264" i="12"/>
  <c r="M264" i="12"/>
  <c r="K264" i="12"/>
  <c r="G264" i="12"/>
  <c r="AD263" i="12"/>
  <c r="AF263" i="12" s="1"/>
  <c r="AA263" i="12"/>
  <c r="W263" i="12"/>
  <c r="S263" i="12"/>
  <c r="O263" i="12"/>
  <c r="M263" i="12"/>
  <c r="K263" i="12"/>
  <c r="I263" i="12"/>
  <c r="D263" i="12" s="1"/>
  <c r="G263" i="12"/>
  <c r="AD262" i="12"/>
  <c r="AF262" i="12" s="1"/>
  <c r="AA262" i="12"/>
  <c r="W262" i="12"/>
  <c r="S262" i="12"/>
  <c r="O262" i="12"/>
  <c r="M262" i="12"/>
  <c r="K262" i="12"/>
  <c r="G262" i="12"/>
  <c r="AD261" i="12"/>
  <c r="AF261" i="12" s="1"/>
  <c r="AA261" i="12"/>
  <c r="W261" i="12"/>
  <c r="S261" i="12"/>
  <c r="O261" i="12"/>
  <c r="M261" i="12"/>
  <c r="K261" i="12"/>
  <c r="G261" i="12"/>
  <c r="AD260" i="12"/>
  <c r="AF260" i="12" s="1"/>
  <c r="E260" i="12"/>
  <c r="AD259" i="12"/>
  <c r="AF259" i="12" s="1"/>
  <c r="AA259" i="12"/>
  <c r="W259" i="12"/>
  <c r="U259" i="12"/>
  <c r="S259" i="12"/>
  <c r="O259" i="12"/>
  <c r="M259" i="12"/>
  <c r="K259" i="12"/>
  <c r="G259" i="12"/>
  <c r="AD258" i="12"/>
  <c r="AF258" i="12" s="1"/>
  <c r="AA258" i="12"/>
  <c r="W258" i="12"/>
  <c r="S258" i="12"/>
  <c r="O258" i="12"/>
  <c r="M258" i="12"/>
  <c r="K258" i="12"/>
  <c r="G258" i="12"/>
  <c r="AD257" i="12"/>
  <c r="AF257" i="12" s="1"/>
  <c r="AD256" i="12"/>
  <c r="AF256" i="12" s="1"/>
  <c r="AA256" i="12"/>
  <c r="W256" i="12"/>
  <c r="S256" i="12"/>
  <c r="O256" i="12"/>
  <c r="M256" i="12"/>
  <c r="K256" i="12"/>
  <c r="I256" i="12"/>
  <c r="G256" i="12"/>
  <c r="D256" i="12"/>
  <c r="AD255" i="12"/>
  <c r="AF255" i="12" s="1"/>
  <c r="AA255" i="12"/>
  <c r="W255" i="12"/>
  <c r="S255" i="12"/>
  <c r="O255" i="12"/>
  <c r="M255" i="12"/>
  <c r="K255" i="12"/>
  <c r="I255" i="12"/>
  <c r="G255" i="12"/>
  <c r="D255" i="12"/>
  <c r="AD254" i="12"/>
  <c r="AF254" i="12" s="1"/>
  <c r="AA254" i="12"/>
  <c r="W254" i="12"/>
  <c r="S254" i="12"/>
  <c r="Q254" i="12"/>
  <c r="O254" i="12"/>
  <c r="M254" i="12"/>
  <c r="K254" i="12"/>
  <c r="I254" i="12"/>
  <c r="G254" i="12"/>
  <c r="D254" i="12"/>
  <c r="AD253" i="12"/>
  <c r="AF253" i="12" s="1"/>
  <c r="AA253" i="12"/>
  <c r="W253" i="12"/>
  <c r="S253" i="12"/>
  <c r="Q253" i="12"/>
  <c r="O253" i="12"/>
  <c r="M253" i="12"/>
  <c r="K253" i="12"/>
  <c r="I253" i="12"/>
  <c r="G253" i="12"/>
  <c r="D253" i="12"/>
  <c r="AD252" i="12"/>
  <c r="AF252" i="12" s="1"/>
  <c r="AA252" i="12"/>
  <c r="W252" i="12"/>
  <c r="S252" i="12"/>
  <c r="Q252" i="12"/>
  <c r="O252" i="12"/>
  <c r="M252" i="12"/>
  <c r="K252" i="12"/>
  <c r="G252" i="12"/>
  <c r="D252" i="12"/>
  <c r="AD251" i="12"/>
  <c r="AF251" i="12" s="1"/>
  <c r="AD250" i="12"/>
  <c r="AF250" i="12" s="1"/>
  <c r="AA250" i="12"/>
  <c r="W250" i="12"/>
  <c r="S250" i="12"/>
  <c r="O250" i="12"/>
  <c r="M250" i="12"/>
  <c r="K250" i="12"/>
  <c r="I250" i="12"/>
  <c r="G250" i="12"/>
  <c r="D250" i="12"/>
  <c r="AD249" i="12"/>
  <c r="AF249" i="12" s="1"/>
  <c r="AA249" i="12"/>
  <c r="W249" i="12"/>
  <c r="S249" i="12"/>
  <c r="O249" i="12"/>
  <c r="M249" i="12"/>
  <c r="K249" i="12"/>
  <c r="I249" i="12"/>
  <c r="G249" i="12"/>
  <c r="D249" i="12"/>
  <c r="AD248" i="12"/>
  <c r="AF248" i="12" s="1"/>
  <c r="AA248" i="12"/>
  <c r="W248" i="12"/>
  <c r="S248" i="12"/>
  <c r="Q248" i="12"/>
  <c r="O248" i="12"/>
  <c r="M248" i="12"/>
  <c r="K248" i="12"/>
  <c r="I248" i="12"/>
  <c r="G248" i="12"/>
  <c r="D248" i="12"/>
  <c r="AD247" i="12"/>
  <c r="AF247" i="12" s="1"/>
  <c r="AA247" i="12"/>
  <c r="W247" i="12"/>
  <c r="S247" i="12"/>
  <c r="Q247" i="12"/>
  <c r="O247" i="12"/>
  <c r="M247" i="12"/>
  <c r="K247" i="12"/>
  <c r="I247" i="12"/>
  <c r="G247" i="12"/>
  <c r="D247" i="12"/>
  <c r="AD246" i="12"/>
  <c r="AF246" i="12" s="1"/>
  <c r="AA246" i="12"/>
  <c r="W246" i="12"/>
  <c r="S246" i="12"/>
  <c r="Q246" i="12"/>
  <c r="O246" i="12"/>
  <c r="M246" i="12"/>
  <c r="K246" i="12"/>
  <c r="G246" i="12"/>
  <c r="D246" i="12"/>
  <c r="AD245" i="12"/>
  <c r="AF245" i="12" s="1"/>
  <c r="AD244" i="12"/>
  <c r="AF244" i="12" s="1"/>
  <c r="AA244" i="12"/>
  <c r="W244" i="12"/>
  <c r="S244" i="12"/>
  <c r="O244" i="12"/>
  <c r="M244" i="12"/>
  <c r="K244" i="12"/>
  <c r="I244" i="12"/>
  <c r="G244" i="12"/>
  <c r="D244" i="12"/>
  <c r="AD243" i="12"/>
  <c r="AF243" i="12" s="1"/>
  <c r="AA243" i="12"/>
  <c r="W243" i="12"/>
  <c r="S243" i="12"/>
  <c r="O243" i="12"/>
  <c r="M243" i="12"/>
  <c r="K243" i="12"/>
  <c r="I243" i="12"/>
  <c r="G243" i="12"/>
  <c r="D243" i="12"/>
  <c r="AD242" i="12"/>
  <c r="AF242" i="12" s="1"/>
  <c r="AA242" i="12"/>
  <c r="W242" i="12"/>
  <c r="S242" i="12"/>
  <c r="Q242" i="12"/>
  <c r="O242" i="12"/>
  <c r="M242" i="12"/>
  <c r="K242" i="12"/>
  <c r="I242" i="12"/>
  <c r="G242" i="12"/>
  <c r="D242" i="12"/>
  <c r="AD241" i="12"/>
  <c r="AF241" i="12" s="1"/>
  <c r="AA241" i="12"/>
  <c r="W241" i="12"/>
  <c r="S241" i="12"/>
  <c r="Q241" i="12"/>
  <c r="O241" i="12"/>
  <c r="M241" i="12"/>
  <c r="K241" i="12"/>
  <c r="I241" i="12"/>
  <c r="G241" i="12"/>
  <c r="D241" i="12"/>
  <c r="AD240" i="12"/>
  <c r="AF240" i="12" s="1"/>
  <c r="AA240" i="12"/>
  <c r="W240" i="12"/>
  <c r="S240" i="12"/>
  <c r="Q240" i="12"/>
  <c r="O240" i="12"/>
  <c r="M240" i="12"/>
  <c r="K240" i="12"/>
  <c r="G240" i="12"/>
  <c r="D240" i="12"/>
  <c r="AD239" i="12"/>
  <c r="AF239" i="12" s="1"/>
  <c r="AD238" i="12"/>
  <c r="AF238" i="12" s="1"/>
  <c r="AA238" i="12"/>
  <c r="W238" i="12"/>
  <c r="S238" i="12"/>
  <c r="O238" i="12"/>
  <c r="M238" i="12"/>
  <c r="K238" i="12"/>
  <c r="G238" i="12"/>
  <c r="D238" i="12"/>
  <c r="AD237" i="12"/>
  <c r="AF237" i="12" s="1"/>
  <c r="AA237" i="12"/>
  <c r="W237" i="12"/>
  <c r="S237" i="12"/>
  <c r="O237" i="12"/>
  <c r="M237" i="12"/>
  <c r="K237" i="12"/>
  <c r="G237" i="12"/>
  <c r="D237" i="12"/>
  <c r="AD236" i="12"/>
  <c r="AF236" i="12" s="1"/>
  <c r="AA236" i="12"/>
  <c r="W236" i="12"/>
  <c r="S236" i="12"/>
  <c r="Q236" i="12"/>
  <c r="O236" i="12"/>
  <c r="M236" i="12"/>
  <c r="K236" i="12"/>
  <c r="I236" i="12"/>
  <c r="G236" i="12"/>
  <c r="D236" i="12"/>
  <c r="AD235" i="12"/>
  <c r="AF235" i="12" s="1"/>
  <c r="AA235" i="12"/>
  <c r="W235" i="12"/>
  <c r="S235" i="12"/>
  <c r="Q235" i="12"/>
  <c r="O235" i="12"/>
  <c r="M235" i="12"/>
  <c r="K235" i="12"/>
  <c r="I235" i="12"/>
  <c r="G235" i="12"/>
  <c r="D235" i="12"/>
  <c r="AD234" i="12"/>
  <c r="AF234" i="12" s="1"/>
  <c r="AA234" i="12"/>
  <c r="W234" i="12"/>
  <c r="S234" i="12"/>
  <c r="Q234" i="12"/>
  <c r="O234" i="12"/>
  <c r="M234" i="12"/>
  <c r="K234" i="12"/>
  <c r="G234" i="12"/>
  <c r="D234" i="12"/>
  <c r="AD233" i="12"/>
  <c r="AF233" i="12" s="1"/>
  <c r="AD232" i="12"/>
  <c r="AF232" i="12" s="1"/>
  <c r="AA232" i="12"/>
  <c r="W232" i="12"/>
  <c r="S232" i="12"/>
  <c r="O232" i="12"/>
  <c r="M232" i="12"/>
  <c r="K232" i="12"/>
  <c r="G232" i="12"/>
  <c r="D232" i="12"/>
  <c r="AD231" i="12"/>
  <c r="AF231" i="12" s="1"/>
  <c r="AA231" i="12"/>
  <c r="W231" i="12"/>
  <c r="S231" i="12"/>
  <c r="O231" i="12"/>
  <c r="M231" i="12"/>
  <c r="K231" i="12"/>
  <c r="G231" i="12"/>
  <c r="D231" i="12"/>
  <c r="AD230" i="12"/>
  <c r="AF230" i="12" s="1"/>
  <c r="AA230" i="12"/>
  <c r="W230" i="12"/>
  <c r="S230" i="12"/>
  <c r="Q230" i="12"/>
  <c r="O230" i="12"/>
  <c r="M230" i="12"/>
  <c r="K230" i="12"/>
  <c r="I230" i="12"/>
  <c r="G230" i="12"/>
  <c r="D230" i="12"/>
  <c r="AD229" i="12"/>
  <c r="AF229" i="12" s="1"/>
  <c r="AA229" i="12"/>
  <c r="W229" i="12"/>
  <c r="S229" i="12"/>
  <c r="Q229" i="12"/>
  <c r="O229" i="12"/>
  <c r="M229" i="12"/>
  <c r="K229" i="12"/>
  <c r="I229" i="12"/>
  <c r="G229" i="12"/>
  <c r="D229" i="12"/>
  <c r="AD228" i="12"/>
  <c r="AF228" i="12" s="1"/>
  <c r="AA228" i="12"/>
  <c r="W228" i="12"/>
  <c r="S228" i="12"/>
  <c r="Q228" i="12"/>
  <c r="O228" i="12"/>
  <c r="M228" i="12"/>
  <c r="K228" i="12"/>
  <c r="G228" i="12"/>
  <c r="D228" i="12"/>
  <c r="AD227" i="12"/>
  <c r="AF227" i="12" s="1"/>
  <c r="AD226" i="12"/>
  <c r="AF226" i="12" s="1"/>
  <c r="AD225" i="12"/>
  <c r="AF225" i="12" s="1"/>
  <c r="AD224" i="12"/>
  <c r="AF224" i="12" s="1"/>
  <c r="AD223" i="12"/>
  <c r="AF223" i="12" s="1"/>
  <c r="AD222" i="12"/>
  <c r="AF222" i="12" s="1"/>
  <c r="AD221" i="12"/>
  <c r="AF221" i="12" s="1"/>
  <c r="AA221" i="12"/>
  <c r="W221" i="12"/>
  <c r="S221" i="12"/>
  <c r="O221" i="12"/>
  <c r="M221" i="12"/>
  <c r="K221" i="12"/>
  <c r="G221" i="12"/>
  <c r="AD220" i="12"/>
  <c r="AF220" i="12" s="1"/>
  <c r="C220" i="12"/>
  <c r="E225" i="12" s="1"/>
  <c r="AD219" i="12"/>
  <c r="AF219" i="12" s="1"/>
  <c r="E219" i="12"/>
  <c r="W219" i="12" s="1"/>
  <c r="AD218" i="12"/>
  <c r="AF218" i="12" s="1"/>
  <c r="E218" i="12"/>
  <c r="AA218" i="12" s="1"/>
  <c r="AD217" i="12"/>
  <c r="AF217" i="12" s="1"/>
  <c r="E217" i="12"/>
  <c r="AD216" i="12"/>
  <c r="AF216" i="12" s="1"/>
  <c r="E216" i="12"/>
  <c r="G216" i="12" s="1"/>
  <c r="AD215" i="12"/>
  <c r="AF215" i="12" s="1"/>
  <c r="E215" i="12"/>
  <c r="M215" i="12" s="1"/>
  <c r="AD214" i="12"/>
  <c r="AF214" i="12" s="1"/>
  <c r="E214" i="12"/>
  <c r="S214" i="12" s="1"/>
  <c r="AD213" i="12"/>
  <c r="AF213" i="12" s="1"/>
  <c r="E213" i="12"/>
  <c r="K213" i="12" s="1"/>
  <c r="AD212" i="12"/>
  <c r="AF212" i="12" s="1"/>
  <c r="W212" i="12"/>
  <c r="M212" i="12"/>
  <c r="K212" i="12"/>
  <c r="I212" i="12"/>
  <c r="E212" i="12"/>
  <c r="G212" i="12" s="1"/>
  <c r="AD211" i="12"/>
  <c r="AF211" i="12" s="1"/>
  <c r="E211" i="12"/>
  <c r="M211" i="12" s="1"/>
  <c r="AD210" i="12"/>
  <c r="AF210" i="12" s="1"/>
  <c r="E210" i="12"/>
  <c r="W210" i="12" s="1"/>
  <c r="AD209" i="12"/>
  <c r="AF209" i="12" s="1"/>
  <c r="AD208" i="12"/>
  <c r="AF208" i="12" s="1"/>
  <c r="E208" i="12"/>
  <c r="K208" i="12" s="1"/>
  <c r="AD207" i="12"/>
  <c r="AF207" i="12" s="1"/>
  <c r="O207" i="12"/>
  <c r="E207" i="12"/>
  <c r="Y207" i="12" s="1"/>
  <c r="AD206" i="12"/>
  <c r="AF206" i="12" s="1"/>
  <c r="E206" i="12"/>
  <c r="W206" i="12" s="1"/>
  <c r="AD205" i="12"/>
  <c r="AF205" i="12" s="1"/>
  <c r="E205" i="12"/>
  <c r="AA205" i="12" s="1"/>
  <c r="AD204" i="12"/>
  <c r="AF204" i="12" s="1"/>
  <c r="AD203" i="12"/>
  <c r="AF203" i="12" s="1"/>
  <c r="AD202" i="12"/>
  <c r="AF202" i="12" s="1"/>
  <c r="AD201" i="12"/>
  <c r="AF201" i="12" s="1"/>
  <c r="AD200" i="12"/>
  <c r="AF200" i="12" s="1"/>
  <c r="AD199" i="12"/>
  <c r="AF199" i="12" s="1"/>
  <c r="AD198" i="12"/>
  <c r="AF198" i="12" s="1"/>
  <c r="AD197" i="12"/>
  <c r="AF197" i="12" s="1"/>
  <c r="AD196" i="12"/>
  <c r="AF196" i="12" s="1"/>
  <c r="AD195" i="12"/>
  <c r="AF195" i="12" s="1"/>
  <c r="AD194" i="12"/>
  <c r="AF194" i="12" s="1"/>
  <c r="C194" i="12"/>
  <c r="AD193" i="12"/>
  <c r="AF193" i="12" s="1"/>
  <c r="AD192" i="12"/>
  <c r="AF192" i="12" s="1"/>
  <c r="AD191" i="12"/>
  <c r="AF191" i="12" s="1"/>
  <c r="E191" i="12"/>
  <c r="AA191" i="12" s="1"/>
  <c r="AD190" i="12"/>
  <c r="AF190" i="12" s="1"/>
  <c r="AA190" i="12"/>
  <c r="W190" i="12"/>
  <c r="S190" i="12"/>
  <c r="O190" i="12"/>
  <c r="M190" i="12"/>
  <c r="K190" i="12"/>
  <c r="G190" i="12"/>
  <c r="AD189" i="12"/>
  <c r="AF189" i="12" s="1"/>
  <c r="AD188" i="12"/>
  <c r="AF188" i="12" s="1"/>
  <c r="AD187" i="12"/>
  <c r="AF187" i="12" s="1"/>
  <c r="AD186" i="12"/>
  <c r="AF186" i="12" s="1"/>
  <c r="AD185" i="12"/>
  <c r="AF185" i="12" s="1"/>
  <c r="AD184" i="12"/>
  <c r="AF184" i="12" s="1"/>
  <c r="AD183" i="12"/>
  <c r="AF183" i="12" s="1"/>
  <c r="AD182" i="12"/>
  <c r="AF182" i="12" s="1"/>
  <c r="AA182" i="12"/>
  <c r="W182" i="12"/>
  <c r="S182" i="12"/>
  <c r="O182" i="12"/>
  <c r="M182" i="12"/>
  <c r="K182" i="12"/>
  <c r="G182" i="12"/>
  <c r="AD181" i="12"/>
  <c r="AF181" i="12" s="1"/>
  <c r="AA181" i="12"/>
  <c r="W181" i="12"/>
  <c r="S181" i="12"/>
  <c r="O181" i="12"/>
  <c r="M181" i="12"/>
  <c r="K181" i="12"/>
  <c r="G181" i="12"/>
  <c r="AD180" i="12"/>
  <c r="AF180" i="12" s="1"/>
  <c r="C180" i="12"/>
  <c r="E189" i="12" s="1"/>
  <c r="AD179" i="12"/>
  <c r="AF179" i="12" s="1"/>
  <c r="E179" i="12"/>
  <c r="Q179" i="12" s="1"/>
  <c r="AD178" i="12"/>
  <c r="AF178" i="12" s="1"/>
  <c r="E178" i="12"/>
  <c r="Q178" i="12" s="1"/>
  <c r="AD177" i="12"/>
  <c r="AF177" i="12" s="1"/>
  <c r="E177" i="12"/>
  <c r="M177" i="12" s="1"/>
  <c r="AD176" i="12"/>
  <c r="AF176" i="12" s="1"/>
  <c r="E176" i="12"/>
  <c r="AA176" i="12" s="1"/>
  <c r="AD175" i="12"/>
  <c r="AF175" i="12" s="1"/>
  <c r="AD174" i="12"/>
  <c r="AF174" i="12" s="1"/>
  <c r="AD173" i="12"/>
  <c r="AF173" i="12" s="1"/>
  <c r="AD172" i="12"/>
  <c r="AF172" i="12" s="1"/>
  <c r="AD171" i="12"/>
  <c r="AF171" i="12" s="1"/>
  <c r="AD170" i="12"/>
  <c r="AF170" i="12" s="1"/>
  <c r="C170" i="12"/>
  <c r="E174" i="12" s="1"/>
  <c r="AA174" i="12" s="1"/>
  <c r="AD169" i="12"/>
  <c r="AF169" i="12" s="1"/>
  <c r="E169" i="12"/>
  <c r="W169" i="12" s="1"/>
  <c r="AD168" i="12"/>
  <c r="AF168" i="12" s="1"/>
  <c r="E168" i="12"/>
  <c r="AD167" i="12"/>
  <c r="AF167" i="12" s="1"/>
  <c r="E167" i="12"/>
  <c r="W167" i="12" s="1"/>
  <c r="AD166" i="12"/>
  <c r="AF166" i="12" s="1"/>
  <c r="E166" i="12"/>
  <c r="AA166" i="12" s="1"/>
  <c r="AD165" i="12"/>
  <c r="AF165" i="12" s="1"/>
  <c r="K165" i="12"/>
  <c r="E165" i="12"/>
  <c r="W165" i="12" s="1"/>
  <c r="AD164" i="12"/>
  <c r="AF164" i="12" s="1"/>
  <c r="AD163" i="12"/>
  <c r="AF163" i="12" s="1"/>
  <c r="E163" i="12"/>
  <c r="M163" i="12" s="1"/>
  <c r="AD162" i="12"/>
  <c r="AF162" i="12" s="1"/>
  <c r="E162" i="12"/>
  <c r="AD161" i="12"/>
  <c r="AF161" i="12" s="1"/>
  <c r="E161" i="12"/>
  <c r="S161" i="12" s="1"/>
  <c r="AD160" i="12"/>
  <c r="AF160" i="12" s="1"/>
  <c r="E160" i="12"/>
  <c r="I160" i="12" s="1"/>
  <c r="AD159" i="12"/>
  <c r="AF159" i="12" s="1"/>
  <c r="E159" i="12"/>
  <c r="I159" i="12" s="1"/>
  <c r="AD158" i="12"/>
  <c r="AF158" i="12" s="1"/>
  <c r="E158" i="12"/>
  <c r="AA158" i="12" s="1"/>
  <c r="AD157" i="12"/>
  <c r="AF157" i="12" s="1"/>
  <c r="E157" i="12"/>
  <c r="AD156" i="12"/>
  <c r="AF156" i="12" s="1"/>
  <c r="AD155" i="12"/>
  <c r="AF155" i="12" s="1"/>
  <c r="E155" i="12"/>
  <c r="AD154" i="12"/>
  <c r="AF154" i="12" s="1"/>
  <c r="E154" i="12"/>
  <c r="O154" i="12" s="1"/>
  <c r="AD153" i="12"/>
  <c r="AF153" i="12" s="1"/>
  <c r="M153" i="12"/>
  <c r="K153" i="12"/>
  <c r="E153" i="12"/>
  <c r="S153" i="12" s="1"/>
  <c r="AD152" i="12"/>
  <c r="AF152" i="12" s="1"/>
  <c r="E152" i="12"/>
  <c r="AA152" i="12" s="1"/>
  <c r="AD151" i="12"/>
  <c r="AF151" i="12" s="1"/>
  <c r="E151" i="12"/>
  <c r="AA151" i="12" s="1"/>
  <c r="AD150" i="12"/>
  <c r="AF150" i="12" s="1"/>
  <c r="O150" i="12"/>
  <c r="K150" i="12"/>
  <c r="E150" i="12"/>
  <c r="AA150" i="12" s="1"/>
  <c r="AD149" i="12"/>
  <c r="AF149" i="12" s="1"/>
  <c r="E149" i="12"/>
  <c r="K149" i="12" s="1"/>
  <c r="AD148" i="12"/>
  <c r="AF148" i="12" s="1"/>
  <c r="AD147" i="12"/>
  <c r="AF147" i="12" s="1"/>
  <c r="W147" i="12"/>
  <c r="S147" i="12"/>
  <c r="K147" i="12"/>
  <c r="E147" i="12"/>
  <c r="AD146" i="12"/>
  <c r="AF146" i="12" s="1"/>
  <c r="E146" i="12"/>
  <c r="Y146" i="12" s="1"/>
  <c r="AD145" i="12"/>
  <c r="AF145" i="12" s="1"/>
  <c r="E145" i="12"/>
  <c r="O145" i="12" s="1"/>
  <c r="AD144" i="12"/>
  <c r="AF144" i="12" s="1"/>
  <c r="E144" i="12"/>
  <c r="AA144" i="12" s="1"/>
  <c r="AD143" i="12"/>
  <c r="AF143" i="12" s="1"/>
  <c r="E143" i="12"/>
  <c r="W143" i="12" s="1"/>
  <c r="A143" i="12"/>
  <c r="A144" i="12" s="1"/>
  <c r="A145" i="12" s="1"/>
  <c r="A146" i="12" s="1"/>
  <c r="A147" i="12" s="1"/>
  <c r="AD142" i="12"/>
  <c r="AF142" i="12" s="1"/>
  <c r="E142" i="12"/>
  <c r="AA142" i="12" s="1"/>
  <c r="AD141" i="12"/>
  <c r="AF141" i="12" s="1"/>
  <c r="G141" i="12"/>
  <c r="E141" i="12"/>
  <c r="U141" i="12" s="1"/>
  <c r="AD140" i="12"/>
  <c r="AF140" i="12" s="1"/>
  <c r="M140" i="12"/>
  <c r="E140" i="12"/>
  <c r="AA140" i="12" s="1"/>
  <c r="AD139" i="12"/>
  <c r="AF139" i="12" s="1"/>
  <c r="E139" i="12"/>
  <c r="AD138" i="12"/>
  <c r="AF138" i="12" s="1"/>
  <c r="E138" i="12"/>
  <c r="K138" i="12" s="1"/>
  <c r="P137" i="12"/>
  <c r="E137" i="12"/>
  <c r="AA137" i="12" s="1"/>
  <c r="AD136" i="12"/>
  <c r="AF136" i="12" s="1"/>
  <c r="E136" i="12"/>
  <c r="AD135" i="12"/>
  <c r="AF135" i="12" s="1"/>
  <c r="AD134" i="12"/>
  <c r="AF134" i="12" s="1"/>
  <c r="E134" i="12"/>
  <c r="O134" i="12" s="1"/>
  <c r="AD133" i="12"/>
  <c r="AF133" i="12" s="1"/>
  <c r="E133" i="12"/>
  <c r="W133" i="12" s="1"/>
  <c r="AD132" i="12"/>
  <c r="AF132" i="12" s="1"/>
  <c r="E132" i="12"/>
  <c r="K132" i="12" s="1"/>
  <c r="AD131" i="12"/>
  <c r="AF131" i="12" s="1"/>
  <c r="E131" i="12"/>
  <c r="U131" i="12" s="1"/>
  <c r="AD130" i="12"/>
  <c r="AF130" i="12" s="1"/>
  <c r="E130" i="12"/>
  <c r="W130" i="12" s="1"/>
  <c r="P129" i="12"/>
  <c r="AD129" i="12" s="1"/>
  <c r="AF129" i="12" s="1"/>
  <c r="E129" i="12"/>
  <c r="K129" i="12" s="1"/>
  <c r="P128" i="12"/>
  <c r="AD128" i="12" s="1"/>
  <c r="AF128" i="12" s="1"/>
  <c r="E128" i="12"/>
  <c r="S128" i="12" s="1"/>
  <c r="P127" i="12"/>
  <c r="E127" i="12"/>
  <c r="W127" i="12" s="1"/>
  <c r="P126" i="12"/>
  <c r="E126" i="12"/>
  <c r="AD125" i="12"/>
  <c r="AF125" i="12" s="1"/>
  <c r="E125" i="12"/>
  <c r="W125" i="12" s="1"/>
  <c r="AD124" i="12"/>
  <c r="AF124" i="12" s="1"/>
  <c r="AD123" i="12"/>
  <c r="AF123" i="12" s="1"/>
  <c r="E123" i="12"/>
  <c r="AD122" i="12"/>
  <c r="AF122" i="12" s="1"/>
  <c r="E122" i="12"/>
  <c r="U122" i="12" s="1"/>
  <c r="AD121" i="12"/>
  <c r="AF121" i="12" s="1"/>
  <c r="E121" i="12"/>
  <c r="S121" i="12" s="1"/>
  <c r="AD120" i="12"/>
  <c r="AF120" i="12" s="1"/>
  <c r="E120" i="12"/>
  <c r="S120" i="12" s="1"/>
  <c r="N119" i="12"/>
  <c r="E119" i="12"/>
  <c r="AA119" i="12" s="1"/>
  <c r="AD118" i="12"/>
  <c r="AF118" i="12" s="1"/>
  <c r="M118" i="12"/>
  <c r="E118" i="12"/>
  <c r="K118" i="12" s="1"/>
  <c r="AD117" i="12"/>
  <c r="AF117" i="12" s="1"/>
  <c r="E117" i="12"/>
  <c r="S117" i="12" s="1"/>
  <c r="AD116" i="12"/>
  <c r="AF116" i="12" s="1"/>
  <c r="E116" i="12"/>
  <c r="G116" i="12" s="1"/>
  <c r="AD115" i="12"/>
  <c r="AF115" i="12" s="1"/>
  <c r="E115" i="12"/>
  <c r="AA115" i="12" s="1"/>
  <c r="AD114" i="12"/>
  <c r="AF114" i="12" s="1"/>
  <c r="AD113" i="12"/>
  <c r="AF113" i="12" s="1"/>
  <c r="E113" i="12"/>
  <c r="W113" i="12" s="1"/>
  <c r="AD112" i="12"/>
  <c r="AF112" i="12" s="1"/>
  <c r="W112" i="12"/>
  <c r="E112" i="12"/>
  <c r="K112" i="12" s="1"/>
  <c r="AD111" i="12"/>
  <c r="AF111" i="12" s="1"/>
  <c r="E111" i="12"/>
  <c r="AD110" i="12"/>
  <c r="AF110" i="12" s="1"/>
  <c r="W110" i="12"/>
  <c r="U110" i="12"/>
  <c r="E110" i="12"/>
  <c r="S110" i="12" s="1"/>
  <c r="N109" i="12"/>
  <c r="E109" i="12"/>
  <c r="AA109" i="12" s="1"/>
  <c r="AD108" i="12"/>
  <c r="AF108" i="12" s="1"/>
  <c r="E108" i="12"/>
  <c r="AA108" i="12" s="1"/>
  <c r="AD107" i="12"/>
  <c r="AF107" i="12" s="1"/>
  <c r="E107" i="12"/>
  <c r="AD106" i="12"/>
  <c r="AF106" i="12" s="1"/>
  <c r="E106" i="12"/>
  <c r="AA106" i="12" s="1"/>
  <c r="AD105" i="12"/>
  <c r="AF105" i="12" s="1"/>
  <c r="E105" i="12"/>
  <c r="W105" i="12" s="1"/>
  <c r="AD104" i="12"/>
  <c r="AF104" i="12" s="1"/>
  <c r="AD103" i="12"/>
  <c r="AF103" i="12" s="1"/>
  <c r="AD102" i="12"/>
  <c r="AF102" i="12" s="1"/>
  <c r="AD101" i="12"/>
  <c r="AF101" i="12" s="1"/>
  <c r="N100" i="12"/>
  <c r="P100" i="12" s="1"/>
  <c r="AD99" i="12"/>
  <c r="AF99" i="12" s="1"/>
  <c r="AD98" i="12"/>
  <c r="AF98" i="12" s="1"/>
  <c r="AD97" i="12"/>
  <c r="AF97" i="12" s="1"/>
  <c r="AD96" i="12"/>
  <c r="AF96" i="12" s="1"/>
  <c r="C96" i="12"/>
  <c r="E98" i="12" s="1"/>
  <c r="AA98" i="12" s="1"/>
  <c r="AD95" i="12"/>
  <c r="AF95" i="12" s="1"/>
  <c r="AD94" i="12"/>
  <c r="AF94" i="12" s="1"/>
  <c r="AD93" i="12"/>
  <c r="AF93" i="12" s="1"/>
  <c r="AD92" i="12"/>
  <c r="AF92" i="12" s="1"/>
  <c r="AD91" i="12"/>
  <c r="AF91" i="12" s="1"/>
  <c r="AD90" i="12"/>
  <c r="AF90" i="12" s="1"/>
  <c r="AD89" i="12"/>
  <c r="AF89" i="12" s="1"/>
  <c r="AD88" i="12"/>
  <c r="AF88" i="12" s="1"/>
  <c r="AD87" i="12"/>
  <c r="AF87" i="12" s="1"/>
  <c r="AD86" i="12"/>
  <c r="AF86" i="12" s="1"/>
  <c r="AD85" i="12"/>
  <c r="AF85" i="12" s="1"/>
  <c r="AD84" i="12"/>
  <c r="AF84" i="12" s="1"/>
  <c r="AD83" i="12"/>
  <c r="AF83" i="12" s="1"/>
  <c r="C83" i="12"/>
  <c r="E87" i="12" s="1"/>
  <c r="AD82" i="12"/>
  <c r="AF82" i="12" s="1"/>
  <c r="E82" i="12"/>
  <c r="I82" i="12" s="1"/>
  <c r="AD81" i="12"/>
  <c r="AF81" i="12" s="1"/>
  <c r="E81" i="12"/>
  <c r="S81" i="12" s="1"/>
  <c r="U81" i="12" s="1"/>
  <c r="AD80" i="12"/>
  <c r="AF80" i="12" s="1"/>
  <c r="E80" i="12"/>
  <c r="AD79" i="12"/>
  <c r="AF79" i="12" s="1"/>
  <c r="E79" i="12"/>
  <c r="AA79" i="12" s="1"/>
  <c r="AD78" i="12"/>
  <c r="AF78" i="12" s="1"/>
  <c r="E78" i="12"/>
  <c r="M78" i="12" s="1"/>
  <c r="AD77" i="12"/>
  <c r="AF77" i="12" s="1"/>
  <c r="E77" i="12"/>
  <c r="I77" i="12" s="1"/>
  <c r="AD76" i="12"/>
  <c r="AF76" i="12" s="1"/>
  <c r="E76" i="12"/>
  <c r="AD75" i="12"/>
  <c r="AF75" i="12" s="1"/>
  <c r="E75" i="12"/>
  <c r="M75" i="12" s="1"/>
  <c r="AD74" i="12"/>
  <c r="AF74" i="12" s="1"/>
  <c r="E74" i="12"/>
  <c r="K74" i="12" s="1"/>
  <c r="AD73" i="12"/>
  <c r="AF73" i="12" s="1"/>
  <c r="E73" i="12"/>
  <c r="AA73" i="12" s="1"/>
  <c r="AD72" i="12"/>
  <c r="AF72" i="12" s="1"/>
  <c r="AD71" i="12"/>
  <c r="AF71" i="12" s="1"/>
  <c r="E71" i="12"/>
  <c r="W71" i="12" s="1"/>
  <c r="AD70" i="12"/>
  <c r="AF70" i="12" s="1"/>
  <c r="E70" i="12"/>
  <c r="AD69" i="12"/>
  <c r="AF69" i="12" s="1"/>
  <c r="E69" i="12"/>
  <c r="M69" i="12" s="1"/>
  <c r="AD68" i="12"/>
  <c r="AF68" i="12" s="1"/>
  <c r="E68" i="12"/>
  <c r="AD67" i="12"/>
  <c r="AF67" i="12" s="1"/>
  <c r="E67" i="12"/>
  <c r="U67" i="12" s="1"/>
  <c r="AD66" i="12"/>
  <c r="AF66" i="12" s="1"/>
  <c r="O66" i="12"/>
  <c r="E66" i="12"/>
  <c r="AA66" i="12" s="1"/>
  <c r="AD65" i="12"/>
  <c r="AF65" i="12" s="1"/>
  <c r="E65" i="12"/>
  <c r="Q65" i="12" s="1"/>
  <c r="AD64" i="12"/>
  <c r="AF64" i="12" s="1"/>
  <c r="E64" i="12"/>
  <c r="S64" i="12" s="1"/>
  <c r="AD63" i="12"/>
  <c r="AF63" i="12" s="1"/>
  <c r="E63" i="12"/>
  <c r="I63" i="12" s="1"/>
  <c r="AD62" i="12"/>
  <c r="AF62" i="12" s="1"/>
  <c r="E62" i="12"/>
  <c r="K62" i="12" s="1"/>
  <c r="AD61" i="12"/>
  <c r="AF61" i="12" s="1"/>
  <c r="E61" i="12"/>
  <c r="S61" i="12" s="1"/>
  <c r="AD60" i="12"/>
  <c r="AF60" i="12" s="1"/>
  <c r="E60" i="12"/>
  <c r="I60" i="12" s="1"/>
  <c r="AD59" i="12"/>
  <c r="AF59" i="12" s="1"/>
  <c r="AD58" i="12"/>
  <c r="AF58" i="12" s="1"/>
  <c r="E58" i="12"/>
  <c r="AD57" i="12"/>
  <c r="AF57" i="12" s="1"/>
  <c r="E57" i="12"/>
  <c r="G57" i="12" s="1"/>
  <c r="AD56" i="12"/>
  <c r="AF56" i="12" s="1"/>
  <c r="E56" i="12"/>
  <c r="K56" i="12" s="1"/>
  <c r="AD55" i="12"/>
  <c r="AF55" i="12" s="1"/>
  <c r="E55" i="12"/>
  <c r="AA55" i="12" s="1"/>
  <c r="AD54" i="12"/>
  <c r="AF54" i="12" s="1"/>
  <c r="Y54" i="12"/>
  <c r="G54" i="12"/>
  <c r="E54" i="12"/>
  <c r="AA54" i="12" s="1"/>
  <c r="AD53" i="12"/>
  <c r="AF53" i="12" s="1"/>
  <c r="E53" i="12"/>
  <c r="K53" i="12" s="1"/>
  <c r="AD52" i="12"/>
  <c r="AF52" i="12" s="1"/>
  <c r="E52" i="12"/>
  <c r="I52" i="12" s="1"/>
  <c r="AD51" i="12"/>
  <c r="AF51" i="12" s="1"/>
  <c r="E51" i="12"/>
  <c r="W51" i="12" s="1"/>
  <c r="AD50" i="12"/>
  <c r="AF50" i="12" s="1"/>
  <c r="E50" i="12"/>
  <c r="W50" i="12" s="1"/>
  <c r="AD49" i="12"/>
  <c r="AF49" i="12" s="1"/>
  <c r="E49" i="12"/>
  <c r="W49" i="12" s="1"/>
  <c r="AD48" i="12"/>
  <c r="AF48" i="12" s="1"/>
  <c r="E48" i="12"/>
  <c r="AD47" i="12"/>
  <c r="AF47" i="12" s="1"/>
  <c r="E47" i="12"/>
  <c r="W47" i="12" s="1"/>
  <c r="AD46" i="12"/>
  <c r="AF46" i="12" s="1"/>
  <c r="E46" i="12"/>
  <c r="S46" i="12" s="1"/>
  <c r="AD45" i="12"/>
  <c r="AF45" i="12" s="1"/>
  <c r="AD44" i="12"/>
  <c r="AF44" i="12" s="1"/>
  <c r="AD43" i="12"/>
  <c r="AF43" i="12" s="1"/>
  <c r="AD42" i="12"/>
  <c r="AF42" i="12" s="1"/>
  <c r="AD41" i="12"/>
  <c r="AF41" i="12" s="1"/>
  <c r="AD40" i="12"/>
  <c r="AF40" i="12" s="1"/>
  <c r="AD39" i="12"/>
  <c r="AF39" i="12" s="1"/>
  <c r="AD38" i="12"/>
  <c r="AF38" i="12" s="1"/>
  <c r="AD37" i="12"/>
  <c r="AF37" i="12" s="1"/>
  <c r="AD36" i="12"/>
  <c r="AF36" i="12" s="1"/>
  <c r="AD35" i="12"/>
  <c r="AF35" i="12" s="1"/>
  <c r="AD34" i="12"/>
  <c r="AF34" i="12" s="1"/>
  <c r="C34" i="12"/>
  <c r="E37" i="12" s="1"/>
  <c r="AD33" i="12"/>
  <c r="AF33" i="12" s="1"/>
  <c r="AD32" i="12"/>
  <c r="AF32" i="12" s="1"/>
  <c r="AD31" i="12"/>
  <c r="AF31" i="12" s="1"/>
  <c r="AD30" i="12"/>
  <c r="AF30" i="12" s="1"/>
  <c r="AD29" i="12"/>
  <c r="AF29" i="12" s="1"/>
  <c r="AD28" i="12"/>
  <c r="AF28" i="12" s="1"/>
  <c r="AD27" i="12"/>
  <c r="AF27" i="12" s="1"/>
  <c r="AD26" i="12"/>
  <c r="AF26" i="12" s="1"/>
  <c r="AD25" i="12"/>
  <c r="AF25" i="12" s="1"/>
  <c r="C25" i="12"/>
  <c r="E33" i="12" s="1"/>
  <c r="AD24" i="12"/>
  <c r="AF24" i="12" s="1"/>
  <c r="E24" i="12"/>
  <c r="G24" i="12" s="1"/>
  <c r="AD23" i="12"/>
  <c r="AF23" i="12" s="1"/>
  <c r="E23" i="12"/>
  <c r="W23" i="12" s="1"/>
  <c r="AD22" i="12"/>
  <c r="AF22" i="12" s="1"/>
  <c r="E22" i="12"/>
  <c r="AA22" i="12" s="1"/>
  <c r="AD21" i="12"/>
  <c r="AF21" i="12" s="1"/>
  <c r="N21" i="12"/>
  <c r="E21" i="12"/>
  <c r="AA21" i="12" s="1"/>
  <c r="AD20" i="12"/>
  <c r="AF20" i="12" s="1"/>
  <c r="E20" i="12"/>
  <c r="W20" i="12" s="1"/>
  <c r="AD19" i="12"/>
  <c r="AF19" i="12" s="1"/>
  <c r="E19" i="12"/>
  <c r="G19" i="12" s="1"/>
  <c r="AD18" i="12"/>
  <c r="AF18" i="12" s="1"/>
  <c r="E18" i="12"/>
  <c r="AA18" i="12" s="1"/>
  <c r="AD17" i="12"/>
  <c r="AF17" i="12" s="1"/>
  <c r="E17" i="12"/>
  <c r="I17" i="12" s="1"/>
  <c r="H16" i="12"/>
  <c r="AD16" i="12" s="1"/>
  <c r="AF16" i="12" s="1"/>
  <c r="E16" i="12"/>
  <c r="W16" i="12" s="1"/>
  <c r="AD15" i="12"/>
  <c r="AF15" i="12" s="1"/>
  <c r="E15" i="12"/>
  <c r="I15" i="12" s="1"/>
  <c r="AD14" i="12"/>
  <c r="AF14" i="12" s="1"/>
  <c r="E14" i="12"/>
  <c r="O14" i="12" s="1"/>
  <c r="AD13" i="12"/>
  <c r="AF13" i="12" s="1"/>
  <c r="AD12" i="12"/>
  <c r="AF12" i="12" s="1"/>
  <c r="C12" i="12"/>
  <c r="AD11" i="12"/>
  <c r="AF11" i="12" s="1"/>
  <c r="AD10" i="12"/>
  <c r="AF10" i="12" s="1"/>
  <c r="AD9" i="12"/>
  <c r="AF9" i="12" s="1"/>
  <c r="E9" i="12"/>
  <c r="I9" i="12" s="1"/>
  <c r="AD8" i="12"/>
  <c r="AF8" i="12" s="1"/>
  <c r="E8" i="12"/>
  <c r="W8" i="12" s="1"/>
  <c r="G52" i="12" l="1"/>
  <c r="G73" i="12"/>
  <c r="G293" i="12"/>
  <c r="K105" i="12"/>
  <c r="O206" i="12"/>
  <c r="O219" i="12"/>
  <c r="W18" i="12"/>
  <c r="S52" i="12"/>
  <c r="AA57" i="12"/>
  <c r="K17" i="12"/>
  <c r="G50" i="12"/>
  <c r="M55" i="12"/>
  <c r="O73" i="12"/>
  <c r="G146" i="12"/>
  <c r="G154" i="12"/>
  <c r="I161" i="12"/>
  <c r="W177" i="12"/>
  <c r="S293" i="12"/>
  <c r="I163" i="12"/>
  <c r="O177" i="12"/>
  <c r="K113" i="12"/>
  <c r="K146" i="12"/>
  <c r="S154" i="12"/>
  <c r="M108" i="12"/>
  <c r="M52" i="12"/>
  <c r="O17" i="12"/>
  <c r="W55" i="12"/>
  <c r="K110" i="12"/>
  <c r="M112" i="12"/>
  <c r="O118" i="12"/>
  <c r="O133" i="12"/>
  <c r="M137" i="12"/>
  <c r="O191" i="12"/>
  <c r="W207" i="12"/>
  <c r="G298" i="12"/>
  <c r="K318" i="12"/>
  <c r="D318" i="12" s="1"/>
  <c r="G177" i="12"/>
  <c r="S18" i="12"/>
  <c r="G179" i="12"/>
  <c r="M120" i="12"/>
  <c r="S177" i="12"/>
  <c r="M17" i="12"/>
  <c r="S55" i="12"/>
  <c r="S17" i="12"/>
  <c r="O23" i="12"/>
  <c r="E35" i="12"/>
  <c r="AA35" i="12" s="1"/>
  <c r="M110" i="12"/>
  <c r="O112" i="12"/>
  <c r="S159" i="12"/>
  <c r="AA178" i="12"/>
  <c r="M318" i="12"/>
  <c r="S77" i="12"/>
  <c r="S113" i="12"/>
  <c r="O122" i="12"/>
  <c r="M129" i="12"/>
  <c r="O141" i="12"/>
  <c r="O146" i="12"/>
  <c r="G151" i="12"/>
  <c r="W154" i="12"/>
  <c r="M161" i="12"/>
  <c r="O163" i="12"/>
  <c r="O165" i="12"/>
  <c r="S206" i="12"/>
  <c r="M293" i="12"/>
  <c r="D293" i="12" s="1"/>
  <c r="W294" i="12"/>
  <c r="W296" i="12"/>
  <c r="K18" i="12"/>
  <c r="E29" i="12"/>
  <c r="W29" i="12" s="1"/>
  <c r="I55" i="12"/>
  <c r="S57" i="12"/>
  <c r="K120" i="12"/>
  <c r="O129" i="12"/>
  <c r="W146" i="12"/>
  <c r="K151" i="12"/>
  <c r="O161" i="12"/>
  <c r="S163" i="12"/>
  <c r="O293" i="12"/>
  <c r="M151" i="12"/>
  <c r="AA163" i="12"/>
  <c r="E30" i="12"/>
  <c r="W30" i="12" s="1"/>
  <c r="S75" i="12"/>
  <c r="O127" i="12"/>
  <c r="K133" i="12"/>
  <c r="G140" i="12"/>
  <c r="S151" i="12"/>
  <c r="W191" i="12"/>
  <c r="S215" i="12"/>
  <c r="I307" i="12"/>
  <c r="W151" i="12"/>
  <c r="G296" i="12"/>
  <c r="O52" i="12"/>
  <c r="AA63" i="12"/>
  <c r="W131" i="12"/>
  <c r="I146" i="12"/>
  <c r="Q154" i="12"/>
  <c r="G163" i="12"/>
  <c r="G165" i="12"/>
  <c r="E188" i="12"/>
  <c r="G188" i="12" s="1"/>
  <c r="W216" i="12"/>
  <c r="M296" i="12"/>
  <c r="D296" i="12" s="1"/>
  <c r="S297" i="12"/>
  <c r="D297" i="12" s="1"/>
  <c r="G16" i="12"/>
  <c r="K106" i="12"/>
  <c r="I145" i="12"/>
  <c r="K160" i="12"/>
  <c r="S14" i="12"/>
  <c r="I22" i="12"/>
  <c r="K47" i="12"/>
  <c r="G53" i="12"/>
  <c r="W106" i="12"/>
  <c r="AA118" i="12"/>
  <c r="U120" i="12"/>
  <c r="O132" i="12"/>
  <c r="W140" i="12"/>
  <c r="K142" i="12"/>
  <c r="S145" i="12"/>
  <c r="S146" i="12"/>
  <c r="W150" i="12"/>
  <c r="W153" i="12"/>
  <c r="M160" i="12"/>
  <c r="G166" i="12"/>
  <c r="K169" i="12"/>
  <c r="K178" i="12"/>
  <c r="K179" i="12"/>
  <c r="E184" i="12"/>
  <c r="AC184" i="12" s="1"/>
  <c r="G215" i="12"/>
  <c r="K216" i="12"/>
  <c r="K285" i="12"/>
  <c r="W286" i="12"/>
  <c r="K317" i="12"/>
  <c r="D317" i="12" s="1"/>
  <c r="W318" i="12"/>
  <c r="AA49" i="12"/>
  <c r="AA61" i="12"/>
  <c r="M14" i="12"/>
  <c r="K158" i="12"/>
  <c r="O16" i="12"/>
  <c r="Q128" i="12"/>
  <c r="W132" i="12"/>
  <c r="O142" i="12"/>
  <c r="W145" i="12"/>
  <c r="AA153" i="12"/>
  <c r="W160" i="12"/>
  <c r="O166" i="12"/>
  <c r="O169" i="12"/>
  <c r="M178" i="12"/>
  <c r="M179" i="12"/>
  <c r="K215" i="12"/>
  <c r="M216" i="12"/>
  <c r="U285" i="12"/>
  <c r="W317" i="12"/>
  <c r="W19" i="12"/>
  <c r="K115" i="12"/>
  <c r="M128" i="12"/>
  <c r="M132" i="12"/>
  <c r="W14" i="12"/>
  <c r="AA14" i="12"/>
  <c r="O18" i="12"/>
  <c r="AA20" i="12"/>
  <c r="E32" i="12"/>
  <c r="G32" i="12" s="1"/>
  <c r="E44" i="12"/>
  <c r="U44" i="12" s="1"/>
  <c r="AA50" i="12"/>
  <c r="K55" i="12"/>
  <c r="I75" i="12"/>
  <c r="AA77" i="12"/>
  <c r="O113" i="12"/>
  <c r="G127" i="12"/>
  <c r="K131" i="12"/>
  <c r="U142" i="12"/>
  <c r="I144" i="12"/>
  <c r="M149" i="12"/>
  <c r="G152" i="12"/>
  <c r="G159" i="12"/>
  <c r="S169" i="12"/>
  <c r="K177" i="12"/>
  <c r="O178" i="12"/>
  <c r="S179" i="12"/>
  <c r="G191" i="12"/>
  <c r="O215" i="12"/>
  <c r="O216" i="12"/>
  <c r="K296" i="12"/>
  <c r="AA51" i="12"/>
  <c r="AA67" i="12"/>
  <c r="E172" i="12"/>
  <c r="K172" i="12" s="1"/>
  <c r="M127" i="12"/>
  <c r="M144" i="12"/>
  <c r="AA149" i="12"/>
  <c r="M152" i="12"/>
  <c r="W178" i="12"/>
  <c r="AA179" i="12"/>
  <c r="E186" i="12"/>
  <c r="O186" i="12" s="1"/>
  <c r="M191" i="12"/>
  <c r="Q215" i="12"/>
  <c r="S216" i="12"/>
  <c r="AA8" i="12"/>
  <c r="O21" i="12"/>
  <c r="Q21" i="12" s="1"/>
  <c r="E40" i="12"/>
  <c r="AA40" i="12" s="1"/>
  <c r="G49" i="12"/>
  <c r="K51" i="12"/>
  <c r="M61" i="12"/>
  <c r="M176" i="12"/>
  <c r="W215" i="12"/>
  <c r="W176" i="12"/>
  <c r="W37" i="12"/>
  <c r="K37" i="12"/>
  <c r="S37" i="12"/>
  <c r="O37" i="12"/>
  <c r="M37" i="12"/>
  <c r="AA37" i="12"/>
  <c r="AA48" i="12"/>
  <c r="K48" i="12"/>
  <c r="AA60" i="12"/>
  <c r="O60" i="12"/>
  <c r="G60" i="12"/>
  <c r="O119" i="12"/>
  <c r="P119" i="12"/>
  <c r="Q119" i="12" s="1"/>
  <c r="AA312" i="12"/>
  <c r="D312" i="12" s="1"/>
  <c r="AA313" i="12"/>
  <c r="D313" i="12" s="1"/>
  <c r="W312" i="12"/>
  <c r="U312" i="12"/>
  <c r="G312" i="12"/>
  <c r="W58" i="12"/>
  <c r="AA58" i="12"/>
  <c r="O58" i="12"/>
  <c r="K58" i="12"/>
  <c r="M167" i="12"/>
  <c r="S16" i="12"/>
  <c r="K23" i="12"/>
  <c r="AA23" i="12"/>
  <c r="M23" i="12"/>
  <c r="K35" i="12"/>
  <c r="I48" i="12"/>
  <c r="W53" i="12"/>
  <c r="AA53" i="12"/>
  <c r="G58" i="12"/>
  <c r="S60" i="12"/>
  <c r="K69" i="12"/>
  <c r="G71" i="12"/>
  <c r="W80" i="12"/>
  <c r="I80" i="12"/>
  <c r="S116" i="12"/>
  <c r="AA122" i="12"/>
  <c r="W122" i="12"/>
  <c r="S122" i="12"/>
  <c r="M122" i="12"/>
  <c r="AA130" i="12"/>
  <c r="S137" i="12"/>
  <c r="G137" i="12"/>
  <c r="W137" i="12"/>
  <c r="O137" i="12"/>
  <c r="S144" i="12"/>
  <c r="K211" i="12"/>
  <c r="W211" i="12"/>
  <c r="O211" i="12"/>
  <c r="E224" i="12"/>
  <c r="G224" i="12" s="1"/>
  <c r="E223" i="12"/>
  <c r="AA223" i="12" s="1"/>
  <c r="AA288" i="12"/>
  <c r="S288" i="12"/>
  <c r="O288" i="12"/>
  <c r="M288" i="12"/>
  <c r="S290" i="12"/>
  <c r="D290" i="12" s="1"/>
  <c r="G288" i="12"/>
  <c r="W301" i="12"/>
  <c r="W300" i="12"/>
  <c r="S300" i="12"/>
  <c r="S301" i="12"/>
  <c r="D301" i="12" s="1"/>
  <c r="O300" i="12"/>
  <c r="K300" i="12"/>
  <c r="S330" i="12"/>
  <c r="U330" i="12"/>
  <c r="AA62" i="12"/>
  <c r="G62" i="12"/>
  <c r="O62" i="12"/>
  <c r="O138" i="12"/>
  <c r="Q138" i="12"/>
  <c r="G225" i="12"/>
  <c r="I225" i="12"/>
  <c r="AA24" i="12"/>
  <c r="S24" i="12"/>
  <c r="I24" i="12"/>
  <c r="G48" i="12"/>
  <c r="AA315" i="12"/>
  <c r="D315" i="12" s="1"/>
  <c r="S314" i="12"/>
  <c r="D314" i="12" s="1"/>
  <c r="O314" i="12"/>
  <c r="K314" i="12"/>
  <c r="G8" i="12"/>
  <c r="K8" i="12"/>
  <c r="K9" i="12"/>
  <c r="G14" i="12"/>
  <c r="AA16" i="12"/>
  <c r="G18" i="12"/>
  <c r="K21" i="12"/>
  <c r="G23" i="12"/>
  <c r="K24" i="12"/>
  <c r="M35" i="12"/>
  <c r="M48" i="12"/>
  <c r="AA52" i="12"/>
  <c r="K52" i="12"/>
  <c r="I58" i="12"/>
  <c r="M62" i="12"/>
  <c r="M76" i="12"/>
  <c r="I76" i="12"/>
  <c r="S80" i="12"/>
  <c r="U80" i="12" s="1"/>
  <c r="O106" i="12"/>
  <c r="S106" i="12"/>
  <c r="G106" i="12"/>
  <c r="AA116" i="12"/>
  <c r="G122" i="12"/>
  <c r="O125" i="12"/>
  <c r="S125" i="12"/>
  <c r="I125" i="12"/>
  <c r="I137" i="12"/>
  <c r="S138" i="12"/>
  <c r="W142" i="12"/>
  <c r="S142" i="12"/>
  <c r="M142" i="12"/>
  <c r="I142" i="12"/>
  <c r="O143" i="12"/>
  <c r="S143" i="12"/>
  <c r="I143" i="12"/>
  <c r="W144" i="12"/>
  <c r="K155" i="12"/>
  <c r="W155" i="12"/>
  <c r="M155" i="12"/>
  <c r="AA207" i="12"/>
  <c r="M207" i="12"/>
  <c r="G207" i="12"/>
  <c r="AA281" i="12"/>
  <c r="AA283" i="12"/>
  <c r="D283" i="12" s="1"/>
  <c r="M281" i="12"/>
  <c r="K281" i="12"/>
  <c r="D281" i="12" s="1"/>
  <c r="G281" i="12"/>
  <c r="K288" i="12"/>
  <c r="D288" i="12" s="1"/>
  <c r="G300" i="12"/>
  <c r="W310" i="12"/>
  <c r="O310" i="12"/>
  <c r="M310" i="12"/>
  <c r="K310" i="12"/>
  <c r="G310" i="12"/>
  <c r="M314" i="12"/>
  <c r="O330" i="12"/>
  <c r="AA69" i="12"/>
  <c r="G69" i="12"/>
  <c r="S69" i="12"/>
  <c r="M8" i="12"/>
  <c r="K14" i="12"/>
  <c r="K15" i="12"/>
  <c r="I18" i="12"/>
  <c r="I19" i="12"/>
  <c r="M21" i="12"/>
  <c r="I23" i="12"/>
  <c r="M24" i="12"/>
  <c r="W40" i="12"/>
  <c r="O48" i="12"/>
  <c r="W57" i="12"/>
  <c r="Q57" i="12"/>
  <c r="M58" i="12"/>
  <c r="S62" i="12"/>
  <c r="W65" i="12"/>
  <c r="K65" i="12"/>
  <c r="O69" i="12"/>
  <c r="AA74" i="12"/>
  <c r="AA76" i="12"/>
  <c r="K122" i="12"/>
  <c r="K125" i="12"/>
  <c r="O131" i="12"/>
  <c r="S131" i="12"/>
  <c r="G131" i="12"/>
  <c r="K137" i="12"/>
  <c r="G142" i="12"/>
  <c r="K143" i="12"/>
  <c r="O147" i="12"/>
  <c r="I147" i="12"/>
  <c r="O155" i="12"/>
  <c r="M159" i="12"/>
  <c r="W159" i="12"/>
  <c r="O159" i="12"/>
  <c r="AA162" i="12"/>
  <c r="K162" i="12"/>
  <c r="K207" i="12"/>
  <c r="S211" i="12"/>
  <c r="I213" i="12"/>
  <c r="G213" i="12"/>
  <c r="E222" i="12"/>
  <c r="K222" i="12" s="1"/>
  <c r="O281" i="12"/>
  <c r="W288" i="12"/>
  <c r="I300" i="12"/>
  <c r="I310" i="12"/>
  <c r="Q330" i="12"/>
  <c r="G35" i="12"/>
  <c r="Q172" i="12"/>
  <c r="W172" i="12"/>
  <c r="I62" i="12"/>
  <c r="G130" i="12"/>
  <c r="W69" i="12"/>
  <c r="M79" i="12"/>
  <c r="G79" i="12"/>
  <c r="AA81" i="12"/>
  <c r="O81" i="12"/>
  <c r="K81" i="12"/>
  <c r="W109" i="12"/>
  <c r="M109" i="12"/>
  <c r="W119" i="12"/>
  <c r="M119" i="12"/>
  <c r="I139" i="12"/>
  <c r="K139" i="12"/>
  <c r="M210" i="12"/>
  <c r="AA210" i="12"/>
  <c r="S210" i="12"/>
  <c r="K210" i="12"/>
  <c r="W290" i="12"/>
  <c r="M300" i="12"/>
  <c r="D300" i="12" s="1"/>
  <c r="G332" i="12"/>
  <c r="K332" i="12"/>
  <c r="AA64" i="12"/>
  <c r="I64" i="12"/>
  <c r="K71" i="12"/>
  <c r="AA71" i="12"/>
  <c r="M71" i="12"/>
  <c r="AA208" i="12"/>
  <c r="G208" i="12"/>
  <c r="I217" i="12"/>
  <c r="K217" i="12"/>
  <c r="O24" i="12"/>
  <c r="S48" i="12"/>
  <c r="S58" i="12"/>
  <c r="S8" i="12"/>
  <c r="M18" i="12"/>
  <c r="S23" i="12"/>
  <c r="W24" i="12"/>
  <c r="E41" i="12"/>
  <c r="S41" i="12" s="1"/>
  <c r="E42" i="12"/>
  <c r="E43" i="12"/>
  <c r="E39" i="12"/>
  <c r="Q39" i="12" s="1"/>
  <c r="E36" i="12"/>
  <c r="AA47" i="12"/>
  <c r="W54" i="12"/>
  <c r="O54" i="12"/>
  <c r="W73" i="12"/>
  <c r="S73" i="12"/>
  <c r="AA75" i="12"/>
  <c r="O75" i="12"/>
  <c r="K75" i="12"/>
  <c r="G75" i="12"/>
  <c r="K79" i="12"/>
  <c r="I81" i="12"/>
  <c r="K109" i="12"/>
  <c r="AA113" i="12"/>
  <c r="M113" i="12"/>
  <c r="G113" i="12"/>
  <c r="O117" i="12"/>
  <c r="G119" i="12"/>
  <c r="O128" i="12"/>
  <c r="K128" i="12"/>
  <c r="AA133" i="12"/>
  <c r="S133" i="12"/>
  <c r="M133" i="12"/>
  <c r="Q137" i="12"/>
  <c r="AD137" i="12"/>
  <c r="AF137" i="12" s="1"/>
  <c r="M139" i="12"/>
  <c r="M141" i="12"/>
  <c r="AA141" i="12"/>
  <c r="S141" i="12"/>
  <c r="I141" i="12"/>
  <c r="S150" i="12"/>
  <c r="M150" i="12"/>
  <c r="G150" i="12"/>
  <c r="AA161" i="12"/>
  <c r="K161" i="12"/>
  <c r="G161" i="12"/>
  <c r="AA165" i="12"/>
  <c r="S165" i="12"/>
  <c r="M165" i="12"/>
  <c r="M169" i="12"/>
  <c r="G169" i="12"/>
  <c r="AA169" i="12"/>
  <c r="K206" i="12"/>
  <c r="M206" i="12"/>
  <c r="G210" i="12"/>
  <c r="K219" i="12"/>
  <c r="S219" i="12"/>
  <c r="M219" i="12"/>
  <c r="G266" i="12"/>
  <c r="I266" i="12"/>
  <c r="W281" i="12"/>
  <c r="AA289" i="12"/>
  <c r="W289" i="12"/>
  <c r="S291" i="12"/>
  <c r="D291" i="12" s="1"/>
  <c r="G289" i="12"/>
  <c r="K302" i="12"/>
  <c r="AA306" i="12"/>
  <c r="S305" i="12"/>
  <c r="D305" i="12" s="1"/>
  <c r="Q305" i="12"/>
  <c r="O305" i="12"/>
  <c r="K305" i="12"/>
  <c r="AA310" i="12"/>
  <c r="D310" i="12" s="1"/>
  <c r="AA311" i="12"/>
  <c r="D311" i="12" s="1"/>
  <c r="S40" i="12"/>
  <c r="O116" i="12"/>
  <c r="W116" i="12"/>
  <c r="K116" i="12"/>
  <c r="S167" i="12"/>
  <c r="U167" i="12"/>
  <c r="K167" i="12"/>
  <c r="W282" i="12"/>
  <c r="U282" i="12"/>
  <c r="S282" i="12"/>
  <c r="G282" i="12"/>
  <c r="I138" i="12"/>
  <c r="S172" i="12"/>
  <c r="O8" i="12"/>
  <c r="AC24" i="12"/>
  <c r="W66" i="12"/>
  <c r="K66" i="12"/>
  <c r="AA70" i="12"/>
  <c r="M70" i="12"/>
  <c r="O79" i="12"/>
  <c r="M81" i="12"/>
  <c r="E84" i="12"/>
  <c r="W84" i="12" s="1"/>
  <c r="O109" i="12"/>
  <c r="P109" i="12"/>
  <c r="Q109" i="12" s="1"/>
  <c r="K119" i="12"/>
  <c r="W126" i="12"/>
  <c r="O126" i="12"/>
  <c r="G133" i="12"/>
  <c r="S139" i="12"/>
  <c r="Y144" i="12"/>
  <c r="O144" i="12"/>
  <c r="K144" i="12"/>
  <c r="G144" i="12"/>
  <c r="G157" i="12"/>
  <c r="O157" i="12"/>
  <c r="S176" i="12"/>
  <c r="K176" i="12"/>
  <c r="O210" i="12"/>
  <c r="AA214" i="12"/>
  <c r="W214" i="12"/>
  <c r="G214" i="12"/>
  <c r="K269" i="12"/>
  <c r="Q269" i="12"/>
  <c r="O269" i="12"/>
  <c r="M269" i="12"/>
  <c r="I305" i="12"/>
  <c r="O55" i="12"/>
  <c r="W120" i="12"/>
  <c r="AA127" i="12"/>
  <c r="AA146" i="12"/>
  <c r="Q163" i="12"/>
  <c r="Y191" i="12"/>
  <c r="O212" i="12"/>
  <c r="W293" i="12"/>
  <c r="S296" i="12"/>
  <c r="K127" i="12"/>
  <c r="S129" i="12"/>
  <c r="K145" i="12"/>
  <c r="M146" i="12"/>
  <c r="O149" i="12"/>
  <c r="O151" i="12"/>
  <c r="K154" i="12"/>
  <c r="E171" i="12"/>
  <c r="K171" i="12" s="1"/>
  <c r="E173" i="12"/>
  <c r="AA173" i="12" s="1"/>
  <c r="Q177" i="12"/>
  <c r="K191" i="12"/>
  <c r="K293" i="12"/>
  <c r="I296" i="12"/>
  <c r="K298" i="12"/>
  <c r="S318" i="12"/>
  <c r="K87" i="12"/>
  <c r="G87" i="12"/>
  <c r="W87" i="12"/>
  <c r="S87" i="12"/>
  <c r="O87" i="12"/>
  <c r="AA87" i="12"/>
  <c r="M87" i="12"/>
  <c r="I87" i="12"/>
  <c r="K33" i="12"/>
  <c r="I33" i="12"/>
  <c r="W33" i="12"/>
  <c r="S33" i="12"/>
  <c r="Q33" i="12"/>
  <c r="O33" i="12"/>
  <c r="AA33" i="12"/>
  <c r="M33" i="12"/>
  <c r="G33" i="12"/>
  <c r="Y68" i="12"/>
  <c r="S68" i="12"/>
  <c r="K68" i="12"/>
  <c r="G68" i="12"/>
  <c r="M9" i="12"/>
  <c r="M15" i="12"/>
  <c r="W17" i="12"/>
  <c r="K19" i="12"/>
  <c r="G20" i="12"/>
  <c r="K22" i="12"/>
  <c r="Y23" i="12"/>
  <c r="E26" i="12"/>
  <c r="G29" i="12"/>
  <c r="G46" i="12"/>
  <c r="M47" i="12"/>
  <c r="I49" i="12"/>
  <c r="I50" i="12"/>
  <c r="M51" i="12"/>
  <c r="I53" i="12"/>
  <c r="I54" i="12"/>
  <c r="G56" i="12"/>
  <c r="K57" i="12"/>
  <c r="I57" i="12"/>
  <c r="K63" i="12"/>
  <c r="G63" i="12"/>
  <c r="S63" i="12"/>
  <c r="O63" i="12"/>
  <c r="O64" i="12"/>
  <c r="M68" i="12"/>
  <c r="S70" i="12"/>
  <c r="W74" i="12"/>
  <c r="O74" i="12"/>
  <c r="I74" i="12"/>
  <c r="G74" i="12"/>
  <c r="S78" i="12"/>
  <c r="O78" i="12"/>
  <c r="K78" i="12"/>
  <c r="I78" i="12"/>
  <c r="AA78" i="12"/>
  <c r="G78" i="12"/>
  <c r="K82" i="12"/>
  <c r="G82" i="12"/>
  <c r="W82" i="12"/>
  <c r="S82" i="12"/>
  <c r="O82" i="12"/>
  <c r="E88" i="12"/>
  <c r="E97" i="12"/>
  <c r="E103" i="12"/>
  <c r="E102" i="12"/>
  <c r="E100" i="12"/>
  <c r="Q100" i="12" s="1"/>
  <c r="E101" i="12"/>
  <c r="E99" i="12"/>
  <c r="K136" i="12"/>
  <c r="I136" i="12"/>
  <c r="G136" i="12"/>
  <c r="W136" i="12"/>
  <c r="S136" i="12"/>
  <c r="AA136" i="12"/>
  <c r="O136" i="12"/>
  <c r="M136" i="12"/>
  <c r="O9" i="12"/>
  <c r="O15" i="12"/>
  <c r="I16" i="12"/>
  <c r="AA17" i="12"/>
  <c r="M19" i="12"/>
  <c r="I20" i="12"/>
  <c r="S21" i="12"/>
  <c r="M22" i="12"/>
  <c r="I29" i="12"/>
  <c r="I32" i="12"/>
  <c r="S42" i="12"/>
  <c r="O46" i="12"/>
  <c r="O47" i="12"/>
  <c r="K49" i="12"/>
  <c r="O50" i="12"/>
  <c r="O51" i="12"/>
  <c r="I56" i="12"/>
  <c r="G67" i="12"/>
  <c r="W67" i="12"/>
  <c r="O67" i="12"/>
  <c r="M67" i="12"/>
  <c r="O68" i="12"/>
  <c r="S9" i="12"/>
  <c r="S15" i="12"/>
  <c r="K16" i="12"/>
  <c r="G17" i="12"/>
  <c r="O19" i="12"/>
  <c r="K20" i="12"/>
  <c r="G21" i="12"/>
  <c r="W21" i="12"/>
  <c r="O22" i="12"/>
  <c r="K29" i="12"/>
  <c r="O30" i="12"/>
  <c r="W42" i="12"/>
  <c r="S47" i="12"/>
  <c r="M49" i="12"/>
  <c r="S50" i="12"/>
  <c r="S51" i="12"/>
  <c r="M53" i="12"/>
  <c r="S54" i="12"/>
  <c r="M57" i="12"/>
  <c r="W61" i="12"/>
  <c r="O61" i="12"/>
  <c r="I61" i="12"/>
  <c r="G61" i="12"/>
  <c r="M63" i="12"/>
  <c r="M66" i="12"/>
  <c r="I66" i="12"/>
  <c r="U66" i="12"/>
  <c r="S66" i="12"/>
  <c r="K67" i="12"/>
  <c r="W68" i="12"/>
  <c r="M74" i="12"/>
  <c r="Q78" i="12"/>
  <c r="M82" i="12"/>
  <c r="AA123" i="12"/>
  <c r="W123" i="12"/>
  <c r="S123" i="12"/>
  <c r="M123" i="12"/>
  <c r="K123" i="12"/>
  <c r="G123" i="12"/>
  <c r="M46" i="12"/>
  <c r="K46" i="12"/>
  <c r="S56" i="12"/>
  <c r="O56" i="12"/>
  <c r="W9" i="12"/>
  <c r="W15" i="12"/>
  <c r="M16" i="12"/>
  <c r="S19" i="12"/>
  <c r="M20" i="12"/>
  <c r="I21" i="12"/>
  <c r="S22" i="12"/>
  <c r="M29" i="12"/>
  <c r="O35" i="12"/>
  <c r="M36" i="12"/>
  <c r="K36" i="12"/>
  <c r="I37" i="12"/>
  <c r="G37" i="12"/>
  <c r="K40" i="12"/>
  <c r="I40" i="12"/>
  <c r="W46" i="12"/>
  <c r="M56" i="12"/>
  <c r="O57" i="12"/>
  <c r="W60" i="12"/>
  <c r="M60" i="12"/>
  <c r="K60" i="12"/>
  <c r="K61" i="12"/>
  <c r="W63" i="12"/>
  <c r="G66" i="12"/>
  <c r="S67" i="12"/>
  <c r="AA68" i="12"/>
  <c r="S74" i="12"/>
  <c r="G77" i="12"/>
  <c r="W77" i="12"/>
  <c r="O77" i="12"/>
  <c r="M77" i="12"/>
  <c r="K77" i="12"/>
  <c r="W78" i="12"/>
  <c r="AA80" i="12"/>
  <c r="G80" i="12"/>
  <c r="O80" i="12"/>
  <c r="M80" i="12"/>
  <c r="K80" i="12"/>
  <c r="AA82" i="12"/>
  <c r="O123" i="12"/>
  <c r="AA9" i="12"/>
  <c r="AA15" i="12"/>
  <c r="O20" i="12"/>
  <c r="U22" i="12"/>
  <c r="O42" i="12"/>
  <c r="M42" i="12"/>
  <c r="AA46" i="12"/>
  <c r="W56" i="12"/>
  <c r="S65" i="12"/>
  <c r="O65" i="12"/>
  <c r="I65" i="12"/>
  <c r="AA65" i="12"/>
  <c r="G65" i="12"/>
  <c r="M107" i="12"/>
  <c r="K107" i="12"/>
  <c r="AA107" i="12"/>
  <c r="W107" i="12"/>
  <c r="S107" i="12"/>
  <c r="O107" i="12"/>
  <c r="G107" i="12"/>
  <c r="Q127" i="12"/>
  <c r="AD127" i="12"/>
  <c r="AF127" i="12" s="1"/>
  <c r="S29" i="12"/>
  <c r="O29" i="12"/>
  <c r="G9" i="12"/>
  <c r="G15" i="12"/>
  <c r="AA19" i="12"/>
  <c r="S20" i="12"/>
  <c r="W22" i="12"/>
  <c r="AA29" i="12"/>
  <c r="W32" i="12"/>
  <c r="I43" i="12"/>
  <c r="AA56" i="12"/>
  <c r="O70" i="12"/>
  <c r="K70" i="12"/>
  <c r="Y70" i="12"/>
  <c r="W70" i="12"/>
  <c r="E94" i="12"/>
  <c r="E95" i="12"/>
  <c r="E92" i="12"/>
  <c r="E90" i="12"/>
  <c r="E86" i="12"/>
  <c r="E85" i="12"/>
  <c r="E89" i="12"/>
  <c r="W98" i="12"/>
  <c r="S98" i="12"/>
  <c r="K98" i="12"/>
  <c r="O98" i="12"/>
  <c r="G98" i="12"/>
  <c r="G22" i="12"/>
  <c r="E28" i="12"/>
  <c r="E31" i="12"/>
  <c r="E27" i="12"/>
  <c r="K41" i="12"/>
  <c r="I42" i="12"/>
  <c r="K43" i="12"/>
  <c r="I47" i="12"/>
  <c r="G47" i="12"/>
  <c r="S49" i="12"/>
  <c r="O49" i="12"/>
  <c r="M50" i="12"/>
  <c r="K50" i="12"/>
  <c r="I51" i="12"/>
  <c r="G51" i="12"/>
  <c r="S53" i="12"/>
  <c r="O53" i="12"/>
  <c r="M54" i="12"/>
  <c r="K54" i="12"/>
  <c r="AC56" i="12"/>
  <c r="G64" i="12"/>
  <c r="W64" i="12"/>
  <c r="M64" i="12"/>
  <c r="K64" i="12"/>
  <c r="M65" i="12"/>
  <c r="G70" i="12"/>
  <c r="K76" i="12"/>
  <c r="G76" i="12"/>
  <c r="W76" i="12"/>
  <c r="S76" i="12"/>
  <c r="O76" i="12"/>
  <c r="E91" i="12"/>
  <c r="E93" i="12"/>
  <c r="M98" i="12"/>
  <c r="AD100" i="12"/>
  <c r="AF100" i="12" s="1"/>
  <c r="M111" i="12"/>
  <c r="K111" i="12"/>
  <c r="AA111" i="12"/>
  <c r="W111" i="12"/>
  <c r="S111" i="12"/>
  <c r="O111" i="12"/>
  <c r="G111" i="12"/>
  <c r="M121" i="12"/>
  <c r="K121" i="12"/>
  <c r="G121" i="12"/>
  <c r="W121" i="12"/>
  <c r="U121" i="12"/>
  <c r="O121" i="12"/>
  <c r="AA121" i="12"/>
  <c r="W48" i="12"/>
  <c r="W52" i="12"/>
  <c r="Y55" i="12"/>
  <c r="U58" i="12"/>
  <c r="W62" i="12"/>
  <c r="O71" i="12"/>
  <c r="K73" i="12"/>
  <c r="W75" i="12"/>
  <c r="S79" i="12"/>
  <c r="U79" i="12" s="1"/>
  <c r="W81" i="12"/>
  <c r="AD126" i="12"/>
  <c r="AF126" i="12" s="1"/>
  <c r="Q126" i="12"/>
  <c r="O130" i="12"/>
  <c r="AA134" i="12"/>
  <c r="W134" i="12"/>
  <c r="S134" i="12"/>
  <c r="M134" i="12"/>
  <c r="K134" i="12"/>
  <c r="S168" i="12"/>
  <c r="O168" i="12"/>
  <c r="M168" i="12"/>
  <c r="K168" i="12"/>
  <c r="G168" i="12"/>
  <c r="W168" i="12"/>
  <c r="U168" i="12"/>
  <c r="E38" i="12"/>
  <c r="G55" i="12"/>
  <c r="S71" i="12"/>
  <c r="M73" i="12"/>
  <c r="G81" i="12"/>
  <c r="G134" i="12"/>
  <c r="U140" i="12"/>
  <c r="S140" i="12"/>
  <c r="O140" i="12"/>
  <c r="K140" i="12"/>
  <c r="I140" i="12"/>
  <c r="AA168" i="12"/>
  <c r="W79" i="12"/>
  <c r="S105" i="12"/>
  <c r="O105" i="12"/>
  <c r="I105" i="12"/>
  <c r="G105" i="12"/>
  <c r="S115" i="12"/>
  <c r="O115" i="12"/>
  <c r="M115" i="12"/>
  <c r="I115" i="12"/>
  <c r="G115" i="12"/>
  <c r="W260" i="12"/>
  <c r="U260" i="12"/>
  <c r="S260" i="12"/>
  <c r="O260" i="12"/>
  <c r="M260" i="12"/>
  <c r="K260" i="12"/>
  <c r="G260" i="12"/>
  <c r="AA260" i="12"/>
  <c r="I79" i="12"/>
  <c r="M105" i="12"/>
  <c r="K108" i="12"/>
  <c r="G108" i="12"/>
  <c r="W108" i="12"/>
  <c r="S108" i="12"/>
  <c r="W115" i="12"/>
  <c r="W174" i="12"/>
  <c r="O174" i="12"/>
  <c r="M174" i="12"/>
  <c r="K174" i="12"/>
  <c r="G174" i="12"/>
  <c r="S174" i="12"/>
  <c r="Q174" i="12"/>
  <c r="O223" i="12"/>
  <c r="K223" i="12"/>
  <c r="AA105" i="12"/>
  <c r="O108" i="12"/>
  <c r="M117" i="12"/>
  <c r="K117" i="12"/>
  <c r="G117" i="12"/>
  <c r="AA117" i="12"/>
  <c r="W117" i="12"/>
  <c r="AD119" i="12"/>
  <c r="AF119" i="12" s="1"/>
  <c r="M126" i="12"/>
  <c r="K126" i="12"/>
  <c r="AA126" i="12"/>
  <c r="G126" i="12"/>
  <c r="S126" i="12"/>
  <c r="U130" i="12"/>
  <c r="S130" i="12"/>
  <c r="Q130" i="12"/>
  <c r="M130" i="12"/>
  <c r="K130" i="12"/>
  <c r="S189" i="12"/>
  <c r="O189" i="12"/>
  <c r="M189" i="12"/>
  <c r="K189" i="12"/>
  <c r="AC189" i="12"/>
  <c r="I189" i="12"/>
  <c r="AA189" i="12"/>
  <c r="G189" i="12"/>
  <c r="Y189" i="12"/>
  <c r="W189" i="12"/>
  <c r="AA110" i="12"/>
  <c r="S112" i="12"/>
  <c r="S118" i="12"/>
  <c r="AA120" i="12"/>
  <c r="AA125" i="12"/>
  <c r="W128" i="12"/>
  <c r="S132" i="12"/>
  <c r="W138" i="12"/>
  <c r="O139" i="12"/>
  <c r="Y143" i="12"/>
  <c r="Y145" i="12"/>
  <c r="AA147" i="12"/>
  <c r="S149" i="12"/>
  <c r="I152" i="12"/>
  <c r="Q155" i="12"/>
  <c r="K157" i="12"/>
  <c r="G158" i="12"/>
  <c r="O160" i="12"/>
  <c r="G162" i="12"/>
  <c r="K166" i="12"/>
  <c r="AA167" i="12"/>
  <c r="E201" i="12"/>
  <c r="E198" i="12"/>
  <c r="E197" i="12"/>
  <c r="E203" i="12"/>
  <c r="E200" i="12"/>
  <c r="E196" i="12"/>
  <c r="E202" i="12"/>
  <c r="E195" i="12"/>
  <c r="E199" i="12"/>
  <c r="G110" i="12"/>
  <c r="U112" i="12"/>
  <c r="W118" i="12"/>
  <c r="G120" i="12"/>
  <c r="G125" i="12"/>
  <c r="G128" i="12"/>
  <c r="AA128" i="12"/>
  <c r="Q129" i="12"/>
  <c r="AA131" i="12"/>
  <c r="U132" i="12"/>
  <c r="G138" i="12"/>
  <c r="AA138" i="12"/>
  <c r="Q139" i="12"/>
  <c r="W141" i="12"/>
  <c r="G143" i="12"/>
  <c r="AA143" i="12"/>
  <c r="G145" i="12"/>
  <c r="AA145" i="12"/>
  <c r="G147" i="12"/>
  <c r="W149" i="12"/>
  <c r="K152" i="12"/>
  <c r="G153" i="12"/>
  <c r="AA154" i="12"/>
  <c r="S155" i="12"/>
  <c r="M157" i="12"/>
  <c r="I158" i="12"/>
  <c r="AA159" i="12"/>
  <c r="S160" i="12"/>
  <c r="I162" i="12"/>
  <c r="W163" i="12"/>
  <c r="M166" i="12"/>
  <c r="G167" i="12"/>
  <c r="G172" i="12"/>
  <c r="K184" i="12"/>
  <c r="K186" i="12"/>
  <c r="W275" i="12"/>
  <c r="S275" i="12"/>
  <c r="O275" i="12"/>
  <c r="M275" i="12"/>
  <c r="K275" i="12"/>
  <c r="D275" i="12" s="1"/>
  <c r="AA276" i="12"/>
  <c r="D276" i="12" s="1"/>
  <c r="I275" i="12"/>
  <c r="W276" i="12"/>
  <c r="G275" i="12"/>
  <c r="AA112" i="12"/>
  <c r="W129" i="12"/>
  <c r="AA132" i="12"/>
  <c r="W139" i="12"/>
  <c r="O152" i="12"/>
  <c r="AA155" i="12"/>
  <c r="S157" i="12"/>
  <c r="M158" i="12"/>
  <c r="AA160" i="12"/>
  <c r="M162" i="12"/>
  <c r="S166" i="12"/>
  <c r="M172" i="12"/>
  <c r="Y184" i="12"/>
  <c r="Y186" i="12"/>
  <c r="W279" i="12"/>
  <c r="S279" i="12"/>
  <c r="O279" i="12"/>
  <c r="M279" i="12"/>
  <c r="K279" i="12"/>
  <c r="I279" i="12"/>
  <c r="D279" i="12" s="1"/>
  <c r="AA280" i="12"/>
  <c r="D280" i="12" s="1"/>
  <c r="G279" i="12"/>
  <c r="W280" i="12"/>
  <c r="M106" i="12"/>
  <c r="S109" i="12"/>
  <c r="O110" i="12"/>
  <c r="G112" i="12"/>
  <c r="M116" i="12"/>
  <c r="G118" i="12"/>
  <c r="S119" i="12"/>
  <c r="O120" i="12"/>
  <c r="M125" i="12"/>
  <c r="S127" i="12"/>
  <c r="G129" i="12"/>
  <c r="AA129" i="12"/>
  <c r="M131" i="12"/>
  <c r="G132" i="12"/>
  <c r="M138" i="12"/>
  <c r="G139" i="12"/>
  <c r="AA139" i="12"/>
  <c r="K141" i="12"/>
  <c r="M143" i="12"/>
  <c r="M145" i="12"/>
  <c r="M147" i="12"/>
  <c r="G149" i="12"/>
  <c r="S152" i="12"/>
  <c r="O153" i="12"/>
  <c r="M154" i="12"/>
  <c r="G155" i="12"/>
  <c r="W157" i="12"/>
  <c r="O158" i="12"/>
  <c r="K159" i="12"/>
  <c r="G160" i="12"/>
  <c r="W161" i="12"/>
  <c r="O162" i="12"/>
  <c r="K163" i="12"/>
  <c r="U166" i="12"/>
  <c r="O167" i="12"/>
  <c r="G178" i="12"/>
  <c r="S178" i="12"/>
  <c r="W179" i="12"/>
  <c r="O179" i="12"/>
  <c r="E187" i="12"/>
  <c r="E185" i="12"/>
  <c r="E183" i="12"/>
  <c r="W218" i="12"/>
  <c r="U218" i="12"/>
  <c r="S218" i="12"/>
  <c r="O218" i="12"/>
  <c r="M218" i="12"/>
  <c r="K218" i="12"/>
  <c r="G218" i="12"/>
  <c r="AA279" i="12"/>
  <c r="G109" i="12"/>
  <c r="W152" i="12"/>
  <c r="AA157" i="12"/>
  <c r="S158" i="12"/>
  <c r="S162" i="12"/>
  <c r="W166" i="12"/>
  <c r="O176" i="12"/>
  <c r="G176" i="12"/>
  <c r="S188" i="12"/>
  <c r="O188" i="12"/>
  <c r="K224" i="12"/>
  <c r="I224" i="12"/>
  <c r="M224" i="12"/>
  <c r="W158" i="12"/>
  <c r="W162" i="12"/>
  <c r="Y205" i="12"/>
  <c r="W205" i="12"/>
  <c r="S205" i="12"/>
  <c r="O205" i="12"/>
  <c r="M205" i="12"/>
  <c r="K205" i="12"/>
  <c r="G205" i="12"/>
  <c r="AA177" i="12"/>
  <c r="S191" i="12"/>
  <c r="Y206" i="12"/>
  <c r="S207" i="12"/>
  <c r="M208" i="12"/>
  <c r="AA211" i="12"/>
  <c r="S212" i="12"/>
  <c r="M213" i="12"/>
  <c r="I214" i="12"/>
  <c r="AA215" i="12"/>
  <c r="U216" i="12"/>
  <c r="M217" i="12"/>
  <c r="AA219" i="12"/>
  <c r="K225" i="12"/>
  <c r="K266" i="12"/>
  <c r="W269" i="12"/>
  <c r="D269" i="12" s="1"/>
  <c r="Q281" i="12"/>
  <c r="K282" i="12"/>
  <c r="W283" i="12"/>
  <c r="M285" i="12"/>
  <c r="AA286" i="12"/>
  <c r="D286" i="12" s="1"/>
  <c r="Q288" i="12"/>
  <c r="K289" i="12"/>
  <c r="W291" i="12"/>
  <c r="Q293" i="12"/>
  <c r="AA296" i="12"/>
  <c r="M298" i="12"/>
  <c r="AA300" i="12"/>
  <c r="M302" i="12"/>
  <c r="W305" i="12"/>
  <c r="K307" i="12"/>
  <c r="S310" i="12"/>
  <c r="K312" i="12"/>
  <c r="W314" i="12"/>
  <c r="M317" i="12"/>
  <c r="W330" i="12"/>
  <c r="D330" i="12" s="1"/>
  <c r="M332" i="12"/>
  <c r="AA206" i="12"/>
  <c r="O208" i="12"/>
  <c r="O213" i="12"/>
  <c r="K214" i="12"/>
  <c r="O217" i="12"/>
  <c r="AC219" i="12"/>
  <c r="M225" i="12"/>
  <c r="M266" i="12"/>
  <c r="AA269" i="12"/>
  <c r="W270" i="12"/>
  <c r="M282" i="12"/>
  <c r="D282" i="12" s="1"/>
  <c r="W284" i="12"/>
  <c r="O285" i="12"/>
  <c r="D285" i="12" s="1"/>
  <c r="M289" i="12"/>
  <c r="D289" i="12" s="1"/>
  <c r="O298" i="12"/>
  <c r="D298" i="12" s="1"/>
  <c r="O302" i="12"/>
  <c r="G305" i="12"/>
  <c r="AA305" i="12"/>
  <c r="W306" i="12"/>
  <c r="D306" i="12" s="1"/>
  <c r="M307" i="12"/>
  <c r="D307" i="12" s="1"/>
  <c r="M312" i="12"/>
  <c r="AA314" i="12"/>
  <c r="O317" i="12"/>
  <c r="AA318" i="12"/>
  <c r="G330" i="12"/>
  <c r="AA330" i="12"/>
  <c r="O332" i="12"/>
  <c r="G206" i="12"/>
  <c r="S208" i="12"/>
  <c r="G211" i="12"/>
  <c r="AA212" i="12"/>
  <c r="S213" i="12"/>
  <c r="M214" i="12"/>
  <c r="AA216" i="12"/>
  <c r="S217" i="12"/>
  <c r="G219" i="12"/>
  <c r="O225" i="12"/>
  <c r="O266" i="12"/>
  <c r="G269" i="12"/>
  <c r="AA270" i="12"/>
  <c r="D270" i="12" s="1"/>
  <c r="O282" i="12"/>
  <c r="AA284" i="12"/>
  <c r="D284" i="12" s="1"/>
  <c r="Q285" i="12"/>
  <c r="O289" i="12"/>
  <c r="S298" i="12"/>
  <c r="S302" i="12"/>
  <c r="D302" i="12" s="1"/>
  <c r="O307" i="12"/>
  <c r="O312" i="12"/>
  <c r="S317" i="12"/>
  <c r="AA319" i="12"/>
  <c r="D319" i="12" s="1"/>
  <c r="K330" i="12"/>
  <c r="AA331" i="12"/>
  <c r="D331" i="12" s="1"/>
  <c r="S332" i="12"/>
  <c r="W208" i="12"/>
  <c r="W213" i="12"/>
  <c r="O214" i="12"/>
  <c r="U217" i="12"/>
  <c r="S225" i="12"/>
  <c r="S266" i="12"/>
  <c r="D266" i="12" s="1"/>
  <c r="Q282" i="12"/>
  <c r="S285" i="12"/>
  <c r="S289" i="12"/>
  <c r="AA293" i="12"/>
  <c r="W298" i="12"/>
  <c r="S299" i="12"/>
  <c r="D299" i="12" s="1"/>
  <c r="W302" i="12"/>
  <c r="S307" i="12"/>
  <c r="S312" i="12"/>
  <c r="U317" i="12"/>
  <c r="M330" i="12"/>
  <c r="W332" i="12"/>
  <c r="Y208" i="12"/>
  <c r="AA213" i="12"/>
  <c r="W217" i="12"/>
  <c r="W225" i="12"/>
  <c r="W266" i="12"/>
  <c r="AA298" i="12"/>
  <c r="W299" i="12"/>
  <c r="AA302" i="12"/>
  <c r="W303" i="12"/>
  <c r="AA332" i="12"/>
  <c r="D332" i="12" s="1"/>
  <c r="G217" i="12"/>
  <c r="AA217" i="12"/>
  <c r="AA225" i="12"/>
  <c r="AA266" i="12"/>
  <c r="W267" i="12"/>
  <c r="D267" i="12" s="1"/>
  <c r="W285" i="12"/>
  <c r="G302" i="12"/>
  <c r="AA303" i="12"/>
  <c r="D303" i="12" s="1"/>
  <c r="AA307" i="12"/>
  <c r="AA317" i="12"/>
  <c r="AC332" i="12"/>
  <c r="G285" i="12"/>
  <c r="G307" i="12"/>
  <c r="G44" i="12" l="1"/>
  <c r="I30" i="12"/>
  <c r="K30" i="12"/>
  <c r="W44" i="12"/>
  <c r="S35" i="12"/>
  <c r="O32" i="12"/>
  <c r="W35" i="12"/>
  <c r="O224" i="12"/>
  <c r="M30" i="12"/>
  <c r="S32" i="12"/>
  <c r="M32" i="12"/>
  <c r="Q32" i="12"/>
  <c r="K44" i="12"/>
  <c r="I44" i="12"/>
  <c r="S224" i="12"/>
  <c r="AA186" i="12"/>
  <c r="I186" i="12"/>
  <c r="G186" i="12"/>
  <c r="M186" i="12"/>
  <c r="W224" i="12"/>
  <c r="AA172" i="12"/>
  <c r="O173" i="12"/>
  <c r="AA32" i="12"/>
  <c r="S30" i="12"/>
  <c r="Q30" i="12"/>
  <c r="O44" i="12"/>
  <c r="G30" i="12"/>
  <c r="AC186" i="12"/>
  <c r="AA44" i="12"/>
  <c r="O172" i="12"/>
  <c r="S186" i="12"/>
  <c r="AA224" i="12"/>
  <c r="AA30" i="12"/>
  <c r="S44" i="12"/>
  <c r="M44" i="12"/>
  <c r="I35" i="12"/>
  <c r="W186" i="12"/>
  <c r="K32" i="12"/>
  <c r="W188" i="12"/>
  <c r="G84" i="12"/>
  <c r="G40" i="12"/>
  <c r="Y188" i="12"/>
  <c r="G171" i="12"/>
  <c r="S173" i="12"/>
  <c r="W173" i="12"/>
  <c r="O39" i="12"/>
  <c r="Q40" i="12"/>
  <c r="AA188" i="12"/>
  <c r="G173" i="12"/>
  <c r="M40" i="12"/>
  <c r="K173" i="12"/>
  <c r="K188" i="12"/>
  <c r="I188" i="12"/>
  <c r="Q173" i="12"/>
  <c r="M188" i="12"/>
  <c r="W171" i="12"/>
  <c r="S171" i="12"/>
  <c r="O171" i="12"/>
  <c r="M173" i="12"/>
  <c r="G184" i="12"/>
  <c r="AA184" i="12"/>
  <c r="G39" i="12"/>
  <c r="K84" i="12"/>
  <c r="M222" i="12"/>
  <c r="M184" i="12"/>
  <c r="M84" i="12"/>
  <c r="W222" i="12"/>
  <c r="O222" i="12"/>
  <c r="S184" i="12"/>
  <c r="I184" i="12"/>
  <c r="AD109" i="12"/>
  <c r="AF109" i="12" s="1"/>
  <c r="S84" i="12"/>
  <c r="S222" i="12"/>
  <c r="W184" i="12"/>
  <c r="AA84" i="12"/>
  <c r="O184" i="12"/>
  <c r="O40" i="12"/>
  <c r="AA222" i="12"/>
  <c r="O84" i="12"/>
  <c r="W43" i="12"/>
  <c r="M43" i="12"/>
  <c r="M223" i="12"/>
  <c r="S43" i="12"/>
  <c r="AA42" i="12"/>
  <c r="K42" i="12"/>
  <c r="G42" i="12"/>
  <c r="U223" i="12"/>
  <c r="Q223" i="12"/>
  <c r="Q41" i="12"/>
  <c r="G223" i="12"/>
  <c r="S223" i="12"/>
  <c r="U43" i="12"/>
  <c r="O43" i="12"/>
  <c r="AA171" i="12"/>
  <c r="M171" i="12"/>
  <c r="O41" i="12"/>
  <c r="G41" i="12"/>
  <c r="I41" i="12"/>
  <c r="M41" i="12"/>
  <c r="W223" i="12"/>
  <c r="W41" i="12"/>
  <c r="Q42" i="12"/>
  <c r="G222" i="12"/>
  <c r="I222" i="12"/>
  <c r="I223" i="12"/>
  <c r="G43" i="12"/>
  <c r="AA41" i="12"/>
  <c r="W36" i="12"/>
  <c r="G36" i="12"/>
  <c r="I36" i="12"/>
  <c r="S36" i="12"/>
  <c r="AA36" i="12"/>
  <c r="O36" i="12"/>
  <c r="AA43" i="12"/>
  <c r="W39" i="12"/>
  <c r="S39" i="12"/>
  <c r="AA39" i="12"/>
  <c r="M39" i="12"/>
  <c r="K39" i="12"/>
  <c r="I39" i="12"/>
  <c r="AA38" i="12"/>
  <c r="W38" i="12"/>
  <c r="M38" i="12"/>
  <c r="K38" i="12"/>
  <c r="I38" i="12"/>
  <c r="G38" i="12"/>
  <c r="O38" i="12"/>
  <c r="S38" i="12"/>
  <c r="AA97" i="12"/>
  <c r="W97" i="12"/>
  <c r="M97" i="12"/>
  <c r="I97" i="12"/>
  <c r="S97" i="12"/>
  <c r="O97" i="12"/>
  <c r="K97" i="12"/>
  <c r="G97" i="12"/>
  <c r="M196" i="12"/>
  <c r="K196" i="12"/>
  <c r="I196" i="12"/>
  <c r="G196" i="12"/>
  <c r="AA196" i="12"/>
  <c r="W196" i="12"/>
  <c r="S196" i="12"/>
  <c r="O196" i="12"/>
  <c r="W89" i="12"/>
  <c r="O89" i="12"/>
  <c r="K89" i="12"/>
  <c r="I89" i="12"/>
  <c r="G89" i="12"/>
  <c r="M89" i="12"/>
  <c r="S89" i="12"/>
  <c r="AA89" i="12"/>
  <c r="G88" i="12"/>
  <c r="W88" i="12"/>
  <c r="O88" i="12"/>
  <c r="M88" i="12"/>
  <c r="K88" i="12"/>
  <c r="AA88" i="12"/>
  <c r="S88" i="12"/>
  <c r="I88" i="12"/>
  <c r="M200" i="12"/>
  <c r="K200" i="12"/>
  <c r="AA200" i="12"/>
  <c r="I200" i="12"/>
  <c r="W200" i="12"/>
  <c r="G200" i="12"/>
  <c r="U200" i="12"/>
  <c r="S200" i="12"/>
  <c r="Q200" i="12"/>
  <c r="O200" i="12"/>
  <c r="W85" i="12"/>
  <c r="O85" i="12"/>
  <c r="K85" i="12"/>
  <c r="G85" i="12"/>
  <c r="AA85" i="12"/>
  <c r="S85" i="12"/>
  <c r="M85" i="12"/>
  <c r="S202" i="12"/>
  <c r="O202" i="12"/>
  <c r="M202" i="12"/>
  <c r="K202" i="12"/>
  <c r="G202" i="12"/>
  <c r="AA202" i="12"/>
  <c r="W202" i="12"/>
  <c r="U202" i="12"/>
  <c r="W26" i="12"/>
  <c r="S26" i="12"/>
  <c r="O26" i="12"/>
  <c r="M26" i="12"/>
  <c r="K26" i="12"/>
  <c r="G26" i="12"/>
  <c r="AA26" i="12"/>
  <c r="M203" i="12"/>
  <c r="K203" i="12"/>
  <c r="AA203" i="12"/>
  <c r="G203" i="12"/>
  <c r="Y203" i="12"/>
  <c r="W203" i="12"/>
  <c r="U203" i="12"/>
  <c r="S203" i="12"/>
  <c r="O203" i="12"/>
  <c r="O86" i="12"/>
  <c r="K86" i="12"/>
  <c r="G86" i="12"/>
  <c r="AA86" i="12"/>
  <c r="W86" i="12"/>
  <c r="S86" i="12"/>
  <c r="M86" i="12"/>
  <c r="I86" i="12"/>
  <c r="S99" i="12"/>
  <c r="O99" i="12"/>
  <c r="G99" i="12"/>
  <c r="W99" i="12"/>
  <c r="K99" i="12"/>
  <c r="AA99" i="12"/>
  <c r="M99" i="12"/>
  <c r="K183" i="12"/>
  <c r="AC183" i="12"/>
  <c r="Y183" i="12"/>
  <c r="I183" i="12"/>
  <c r="G183" i="12"/>
  <c r="AA183" i="12"/>
  <c r="W183" i="12"/>
  <c r="O183" i="12"/>
  <c r="M183" i="12"/>
  <c r="S183" i="12"/>
  <c r="I197" i="12"/>
  <c r="G197" i="12"/>
  <c r="AA197" i="12"/>
  <c r="W197" i="12"/>
  <c r="S197" i="12"/>
  <c r="O197" i="12"/>
  <c r="M197" i="12"/>
  <c r="K197" i="12"/>
  <c r="O90" i="12"/>
  <c r="K90" i="12"/>
  <c r="G90" i="12"/>
  <c r="AA90" i="12"/>
  <c r="W90" i="12"/>
  <c r="S90" i="12"/>
  <c r="M90" i="12"/>
  <c r="I90" i="12"/>
  <c r="E336" i="12"/>
  <c r="U101" i="12"/>
  <c r="S101" i="12"/>
  <c r="K101" i="12"/>
  <c r="AA101" i="12"/>
  <c r="O101" i="12"/>
  <c r="M101" i="12"/>
  <c r="I101" i="12"/>
  <c r="W101" i="12"/>
  <c r="G101" i="12"/>
  <c r="K185" i="12"/>
  <c r="AC185" i="12"/>
  <c r="I185" i="12"/>
  <c r="Y185" i="12"/>
  <c r="G185" i="12"/>
  <c r="AA185" i="12"/>
  <c r="W185" i="12"/>
  <c r="O185" i="12"/>
  <c r="M185" i="12"/>
  <c r="S185" i="12"/>
  <c r="AA198" i="12"/>
  <c r="W198" i="12"/>
  <c r="S198" i="12"/>
  <c r="O198" i="12"/>
  <c r="M198" i="12"/>
  <c r="K198" i="12"/>
  <c r="I198" i="12"/>
  <c r="G198" i="12"/>
  <c r="K93" i="12"/>
  <c r="I93" i="12"/>
  <c r="U93" i="12"/>
  <c r="G93" i="12"/>
  <c r="W93" i="12"/>
  <c r="S93" i="12"/>
  <c r="O93" i="12"/>
  <c r="AA93" i="12"/>
  <c r="M93" i="12"/>
  <c r="G27" i="12"/>
  <c r="AA27" i="12"/>
  <c r="W27" i="12"/>
  <c r="S27" i="12"/>
  <c r="O27" i="12"/>
  <c r="M27" i="12"/>
  <c r="K27" i="12"/>
  <c r="S92" i="12"/>
  <c r="I92" i="12"/>
  <c r="K92" i="12"/>
  <c r="Y92" i="12"/>
  <c r="W92" i="12"/>
  <c r="O92" i="12"/>
  <c r="AA92" i="12"/>
  <c r="M92" i="12"/>
  <c r="G92" i="12"/>
  <c r="M100" i="12"/>
  <c r="AA100" i="12"/>
  <c r="K100" i="12"/>
  <c r="S100" i="12"/>
  <c r="O100" i="12"/>
  <c r="I100" i="12"/>
  <c r="G100" i="12"/>
  <c r="W100" i="12"/>
  <c r="K187" i="12"/>
  <c r="AC187" i="12"/>
  <c r="I187" i="12"/>
  <c r="AA187" i="12"/>
  <c r="Y187" i="12"/>
  <c r="G187" i="12"/>
  <c r="W187" i="12"/>
  <c r="O187" i="12"/>
  <c r="M187" i="12"/>
  <c r="S187" i="12"/>
  <c r="S199" i="12"/>
  <c r="O199" i="12"/>
  <c r="M199" i="12"/>
  <c r="K199" i="12"/>
  <c r="I199" i="12"/>
  <c r="G199" i="12"/>
  <c r="AA199" i="12"/>
  <c r="W199" i="12"/>
  <c r="W201" i="12"/>
  <c r="U201" i="12"/>
  <c r="S201" i="12"/>
  <c r="O201" i="12"/>
  <c r="M201" i="12"/>
  <c r="K201" i="12"/>
  <c r="I201" i="12"/>
  <c r="AA201" i="12"/>
  <c r="G201" i="12"/>
  <c r="AA91" i="12"/>
  <c r="G91" i="12"/>
  <c r="M91" i="12"/>
  <c r="I91" i="12"/>
  <c r="W91" i="12"/>
  <c r="S91" i="12"/>
  <c r="Q91" i="12"/>
  <c r="O91" i="12"/>
  <c r="K91" i="12"/>
  <c r="AA31" i="12"/>
  <c r="G31" i="12"/>
  <c r="W31" i="12"/>
  <c r="S31" i="12"/>
  <c r="Q31" i="12"/>
  <c r="O31" i="12"/>
  <c r="M31" i="12"/>
  <c r="K31" i="12"/>
  <c r="I31" i="12"/>
  <c r="O95" i="12"/>
  <c r="M95" i="12"/>
  <c r="AA95" i="12"/>
  <c r="G95" i="12"/>
  <c r="K95" i="12"/>
  <c r="Y95" i="12"/>
  <c r="W95" i="12"/>
  <c r="S95" i="12"/>
  <c r="I95" i="12"/>
  <c r="M102" i="12"/>
  <c r="K102" i="12"/>
  <c r="W102" i="12"/>
  <c r="U102" i="12"/>
  <c r="G102" i="12"/>
  <c r="AA102" i="12"/>
  <c r="S102" i="12"/>
  <c r="O102" i="12"/>
  <c r="I102" i="12"/>
  <c r="S195" i="12"/>
  <c r="O195" i="12"/>
  <c r="M195" i="12"/>
  <c r="K195" i="12"/>
  <c r="G195" i="12"/>
  <c r="AA195" i="12"/>
  <c r="W195" i="12"/>
  <c r="AA28" i="12"/>
  <c r="W28" i="12"/>
  <c r="S28" i="12"/>
  <c r="O28" i="12"/>
  <c r="M28" i="12"/>
  <c r="K28" i="12"/>
  <c r="I28" i="12"/>
  <c r="G28" i="12"/>
  <c r="W94" i="12"/>
  <c r="S94" i="12"/>
  <c r="M94" i="12"/>
  <c r="I94" i="12"/>
  <c r="AA94" i="12"/>
  <c r="Q94" i="12"/>
  <c r="O94" i="12"/>
  <c r="K94" i="12"/>
  <c r="G94" i="12"/>
  <c r="G103" i="12"/>
  <c r="AA103" i="12"/>
  <c r="O103" i="12"/>
  <c r="M103" i="12"/>
  <c r="S103" i="12"/>
  <c r="I103" i="12"/>
  <c r="W103" i="12"/>
  <c r="K103" i="12"/>
  <c r="Q336" i="12" l="1"/>
  <c r="G342" i="12" s="1"/>
  <c r="S336" i="12"/>
  <c r="S5" i="12" s="1"/>
  <c r="M336" i="12"/>
  <c r="G341" i="12" s="1"/>
  <c r="O336" i="12"/>
  <c r="O5" i="12" s="1"/>
  <c r="Y336" i="12"/>
  <c r="G344" i="12" s="1"/>
  <c r="K336" i="12"/>
  <c r="K5" i="12" s="1"/>
  <c r="AA336" i="12"/>
  <c r="AA5" i="12" s="1"/>
  <c r="I336" i="12"/>
  <c r="G339" i="12" s="1"/>
  <c r="G336" i="12"/>
  <c r="G338" i="12" s="1"/>
  <c r="U336" i="12"/>
  <c r="G343" i="12" s="1"/>
  <c r="W336" i="12"/>
  <c r="W5" i="12" s="1"/>
  <c r="AC336" i="12"/>
  <c r="G345" i="12" s="1"/>
  <c r="I5" i="12" l="1"/>
  <c r="G340" i="12"/>
  <c r="G346" i="12" s="1"/>
  <c r="G347" i="12" s="1"/>
  <c r="G5" i="12"/>
  <c r="M5" i="12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<sst xmlns="http://schemas.openxmlformats.org/spreadsheetml/2006/main" count="436" uniqueCount="276">
  <si>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</si>
  <si>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</si>
  <si>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</si>
  <si>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</si>
  <si>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</si>
  <si>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</si>
  <si>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</si>
  <si>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</si>
  <si>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</si>
  <si>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</si>
  <si>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</si>
  <si>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</si>
  <si>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</si>
  <si>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</si>
  <si>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</si>
  <si>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</si>
  <si>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</si>
  <si>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</si>
  <si>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</si>
  <si>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</si>
  <si>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</si>
  <si>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</si>
  <si>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</si>
  <si>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</si>
  <si>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</si>
  <si>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</si>
  <si>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</si>
  <si>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</si>
  <si>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</si>
  <si>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</si>
  <si>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</si>
  <si>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</si>
  <si>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</si>
  <si>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</si>
  <si>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</si>
  <si>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</si>
  <si>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</si>
  <si>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</si>
  <si>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</si>
  <si>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</si>
  <si>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</si>
  <si>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</si>
  <si>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</si>
  <si>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</si>
  <si>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</si>
  <si>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</si>
  <si>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</si>
  <si>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</si>
  <si>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</si>
  <si>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</si>
  <si>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</si>
  <si>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</si>
  <si>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</si>
  <si>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</si>
  <si>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</si>
  <si>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</si>
  <si>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</si>
  <si>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</si>
  <si>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</si>
  <si>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</si>
  <si>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</si>
  <si>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</si>
  <si>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</si>
  <si>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</si>
  <si>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</si>
  <si>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</si>
  <si>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</si>
  <si>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</si>
  <si>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</si>
  <si>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</si>
  <si>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</si>
  <si>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</si>
  <si>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</si>
  <si>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</si>
  <si>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</si>
  <si>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</si>
  <si>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</si>
  <si>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</si>
  <si>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</si>
  <si>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</si>
  <si>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</si>
  <si>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</si>
  <si>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</si>
  <si>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</si>
  <si>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</si>
  <si>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</si>
  <si>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</si>
  <si>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</si>
  <si>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</si>
  <si>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</si>
  <si>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</si>
  <si>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</si>
  <si>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</si>
  <si>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</si>
  <si>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</si>
  <si>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</si>
  <si>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</si>
  <si>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</si>
  <si>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</si>
  <si>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</si>
  <si>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</si>
  <si>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</si>
  <si>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</si>
  <si>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</si>
  <si>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</si>
  <si>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</si>
  <si>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</si>
  <si>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</si>
  <si>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</si>
  <si>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</si>
  <si>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</si>
  <si>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</si>
  <si>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</si>
  <si>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</si>
  <si>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</si>
  <si>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</si>
  <si>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</si>
  <si>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</si>
  <si>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</si>
  <si>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</si>
  <si>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</si>
  <si>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</si>
  <si>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</si>
  <si>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</si>
  <si>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</si>
  <si>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</si>
  <si>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</si>
  <si>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</si>
  <si>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</si>
  <si>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</si>
  <si>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</si>
  <si>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</si>
  <si>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</si>
  <si>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</si>
  <si>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</si>
  <si>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</si>
  <si>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</si>
  <si>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</si>
  <si>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</si>
  <si>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</si>
  <si>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</si>
  <si>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</si>
  <si>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</si>
  <si>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</si>
  <si>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</si>
  <si>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</si>
  <si>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</si>
  <si>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</si>
  <si>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</si>
  <si>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</si>
  <si>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</si>
  <si>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</si>
  <si>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</si>
  <si>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</si>
  <si>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</si>
  <si>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</si>
  <si>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</si>
  <si>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</si>
  <si>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</si>
  <si>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</si>
  <si>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</si>
  <si>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</si>
  <si>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</si>
  <si>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</si>
  <si>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</si>
  <si>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</si>
  <si>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</si>
  <si>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</si>
  <si>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</si>
  <si>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</si>
  <si>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</si>
  <si>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</si>
  <si>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</si>
  <si>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</si>
  <si>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</si>
  <si>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</si>
  <si>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</si>
  <si>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</si>
  <si>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</si>
  <si>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</si>
  <si>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</si>
  <si>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</si>
  <si>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</si>
  <si>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</si>
  <si>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</si>
  <si>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</si>
  <si>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</si>
  <si>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</si>
  <si>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</si>
  <si>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</si>
  <si>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</si>
  <si>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</si>
  <si>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</si>
  <si>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</si>
  <si>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</si>
  <si>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</si>
  <si>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</si>
  <si>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</si>
  <si>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</si>
  <si>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</si>
  <si>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</si>
  <si>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</si>
  <si>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</si>
  <si>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</si>
  <si>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</si>
  <si>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</si>
  <si>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</si>
  <si>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</si>
  <si>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</si>
  <si>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</si>
  <si>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</si>
  <si>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</si>
  <si>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</si>
  <si>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</si>
  <si>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</si>
  <si>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</si>
  <si>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</si>
  <si>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</si>
  <si>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</si>
  <si>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</si>
  <si>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</si>
  <si>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</si>
  <si>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</si>
  <si>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</si>
  <si>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</si>
  <si>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</si>
  <si>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</si>
  <si>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</si>
  <si>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</si>
  <si>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</si>
  <si>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</si>
  <si>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</si>
  <si>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</si>
  <si>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</si>
  <si>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</si>
  <si>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</si>
  <si>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</si>
  <si>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</si>
  <si>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</si>
  <si>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</si>
  <si>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</si>
  <si>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</si>
  <si>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</si>
  <si>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</si>
  <si>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</si>
  <si>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</si>
  <si>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</si>
  <si>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</si>
  <si>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</si>
  <si>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</si>
  <si>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</si>
  <si>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</si>
  <si>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</si>
  <si>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</si>
  <si>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</si>
  <si>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</si>
  <si>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</si>
  <si>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</si>
  <si>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</si>
  <si>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</si>
  <si>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</si>
  <si>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</si>
  <si>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</si>
  <si>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</si>
  <si>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</si>
  <si>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</si>
  <si>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</si>
  <si>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</si>
  <si>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</si>
  <si>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</si>
  <si>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</si>
  <si>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</si>
  <si>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</si>
  <si>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June'23</t>
  </si>
  <si>
    <t>For July'23</t>
  </si>
  <si>
    <t>Total % as on 30.09.2023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</si>
</sst>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_(* #,##0.00_);_(* \(#,##0.00\);_(* &quot;-&quot;??_);_(@_)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>
      <alignment vertical="center"/>
    </xf>
    <xf numFmtId="0" fontId="12" fillId="0" borderId="0"/>
  </cellStyleXfs>
  <cellXfs count="103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4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43" fontId="2" fillId="2" borderId="0" xfId="3" applyNumberFormat="1" applyFont="1" applyFill="1" applyAlignment="1">
      <alignment vertical="center"/>
    </xf>
    <xf numFmtId="164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4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4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43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43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4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43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43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4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4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43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4" fontId="6" fillId="0" borderId="5" xfId="1" applyNumberFormat="1" applyFont="1" applyFill="1" applyBorder="1" applyAlignment="1">
      <alignment vertical="center"/>
    </xf>
    <xf numFmtId="165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4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43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4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43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4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4" fontId="2" fillId="0" borderId="0" xfId="4" applyNumberFormat="1" applyFont="1" applyFill="1" applyAlignment="1">
      <alignment vertical="center"/>
    </xf>
    <xf numFmtId="43" fontId="2" fillId="0" borderId="0" xfId="3" applyNumberFormat="1" applyFont="1" applyAlignment="1">
      <alignment vertical="center"/>
    </xf>
    <xf numFmtId="164" fontId="2" fillId="0" borderId="0" xfId="3" applyNumberFormat="1" applyFont="1"/>
    <xf numFmtId="43" fontId="9" fillId="0" borderId="13" xfId="0" applyNumberFormat="1" applyFont="1" applyBorder="1" applyAlignment="1">
      <alignment vertical="center"/>
    </xf>
    <xf numFmtId="164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43" fontId="9" fillId="0" borderId="18" xfId="0" applyNumberFormat="1" applyFont="1" applyBorder="1" applyAlignment="1">
      <alignment vertical="center"/>
    </xf>
    <xf numFmtId="164" fontId="8" fillId="0" borderId="19" xfId="0" applyNumberFormat="1" applyFont="1" applyBorder="1" applyAlignment="1">
      <alignment vertical="center"/>
    </xf>
    <xf numFmtId="43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166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43" fontId="9" fillId="0" borderId="24" xfId="0" applyNumberFormat="1" applyFont="1" applyBorder="1" applyAlignment="1">
      <alignment vertical="center"/>
    </xf>
    <xf numFmtId="164" fontId="8" fillId="0" borderId="25" xfId="0" applyNumberFormat="1" applyFont="1" applyBorder="1" applyAlignment="1">
      <alignment vertical="center"/>
    </xf>
    <xf numFmtId="43" fontId="11" fillId="0" borderId="13" xfId="0" applyNumberFormat="1" applyFont="1" applyBorder="1" applyAlignment="1">
      <alignment vertical="center"/>
    </xf>
    <xf numFmtId="164" fontId="10" fillId="0" borderId="14" xfId="0" applyNumberFormat="1" applyFont="1" applyBorder="1" applyAlignment="1">
      <alignment vertical="center"/>
    </xf>
    <xf numFmtId="43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</cellXfs>
  <cellStyles count="6">
    <cellStyle name="Comma" xfId="1" builtinId="3"/>
    <cellStyle name="Comma 4" xfId="4" xr:uid="{00000000-0005-0000-0000-000001000000}"/>
    <cellStyle name="Normal" xfId="0" builtinId="0"/>
    <cellStyle name="Normal 3 6 2" xfId="5" xr:uid="{00000000-0005-0000-0000-000003000000}"/>
    <cellStyle name="Normal 4" xfId="3" xr:uid="{00000000-0005-0000-0000-000004000000}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51"/>
  <sheetViews>
    <sheetView tabSelected="1" view="pageBreakPreview" zoomScale="85" zoomScaleNormal="85" workbookViewId="0">
      <pane xSplit="5" ySplit="6" topLeftCell="F334" activePane="bottomRight" state="frozen"/>
      <selection pane="topRight"/>
      <selection pane="bottomLeft"/>
      <selection pane="bottomRight" activeCell="I343" sqref="I342:I343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3" style="2" customWidth="1"/>
    <col min="32" max="32" width="15.5703125" style="2" customWidth="1"/>
    <col min="33" max="38" width="9.140625" style="2" customWidth="1"/>
    <col min="39" max="16384" width="9.140625" style="2"/>
  </cols>
  <sheetData>
    <row r="1" spans="1:38" ht="40.5" customHeight="1" thickBot="1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87" t="s">
        <v>6</v>
      </c>
      <c r="G2" s="87"/>
      <c r="H2" s="87" t="s">
        <v>7</v>
      </c>
      <c r="I2" s="87"/>
      <c r="J2" s="87" t="s">
        <v>8</v>
      </c>
      <c r="K2" s="87"/>
      <c r="L2" s="87" t="s">
        <v>9</v>
      </c>
      <c r="M2" s="87"/>
      <c r="N2" s="87" t="s">
        <v>10</v>
      </c>
      <c r="O2" s="87"/>
      <c r="P2" s="88" t="s">
        <v>11</v>
      </c>
      <c r="Q2" s="89"/>
      <c r="R2" s="87" t="s">
        <v>12</v>
      </c>
      <c r="S2" s="87"/>
      <c r="T2" s="88" t="s">
        <v>13</v>
      </c>
      <c r="U2" s="89"/>
      <c r="V2" s="87" t="s">
        <v>14</v>
      </c>
      <c r="W2" s="87"/>
      <c r="X2" s="88" t="s">
        <v>15</v>
      </c>
      <c r="Y2" s="89"/>
      <c r="Z2" s="87" t="s">
        <v>16</v>
      </c>
      <c r="AA2" s="87"/>
      <c r="AB2" s="88" t="s">
        <v>17</v>
      </c>
      <c r="AC2" s="89"/>
      <c r="AD2" s="11" t="s">
        <v>272</v>
      </c>
      <c r="AE2" s="83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 ht="15" customHeigh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0.3</v>
      </c>
      <c r="U58" s="37">
        <f>E58*T58</f>
        <v>25154.745000000003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0.3</v>
      </c>
      <c r="AE58" s="14">
        <v>0.3</v>
      </c>
      <c r="AF58" s="14">
        <f t="shared" si="3"/>
        <v>0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 ht="15" customHeight="1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/>
      <c r="U111" s="37"/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0.6</v>
      </c>
      <c r="AE111" s="14">
        <v>0.6</v>
      </c>
      <c r="AF111" s="14">
        <f t="shared" si="36"/>
        <v>0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0.5</v>
      </c>
      <c r="U112" s="37">
        <f t="shared" ref="U112" si="57">E112*T112</f>
        <v>35935.35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0.5</v>
      </c>
      <c r="AE112" s="14">
        <v>0.5</v>
      </c>
      <c r="AF112" s="14">
        <f t="shared" si="36"/>
        <v>0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8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59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0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8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59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0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8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59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0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8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59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0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1">+P119*$E119</f>
        <v>348407.59239000001</v>
      </c>
      <c r="R119" s="42"/>
      <c r="S119" s="37">
        <f t="shared" si="58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59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0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8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59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0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8"/>
        <v>155719.85</v>
      </c>
      <c r="T121" s="42">
        <v>0.5</v>
      </c>
      <c r="U121" s="37">
        <f t="shared" ref="U121" si="62">E121*T121</f>
        <v>77859.925000000003</v>
      </c>
      <c r="V121" s="42"/>
      <c r="W121" s="37">
        <f t="shared" si="45"/>
        <v>0</v>
      </c>
      <c r="X121" s="37"/>
      <c r="Y121" s="37"/>
      <c r="Z121" s="42"/>
      <c r="AA121" s="37">
        <f t="shared" si="59"/>
        <v>0</v>
      </c>
      <c r="AB121" s="37"/>
      <c r="AC121" s="37"/>
      <c r="AD121" s="13">
        <f t="shared" si="31"/>
        <v>0.5</v>
      </c>
      <c r="AE121" s="14">
        <v>0.5</v>
      </c>
      <c r="AF121" s="14">
        <f t="shared" si="36"/>
        <v>0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0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8"/>
        <v>155719.85</v>
      </c>
      <c r="T122" s="42">
        <v>0.5</v>
      </c>
      <c r="U122" s="37">
        <f>T122*E122</f>
        <v>77859.925000000003</v>
      </c>
      <c r="V122" s="42"/>
      <c r="W122" s="37">
        <f t="shared" si="45"/>
        <v>0</v>
      </c>
      <c r="X122" s="37"/>
      <c r="Y122" s="37"/>
      <c r="Z122" s="42"/>
      <c r="AA122" s="37">
        <f t="shared" si="59"/>
        <v>0</v>
      </c>
      <c r="AB122" s="37"/>
      <c r="AC122" s="37"/>
      <c r="AD122" s="13">
        <f t="shared" si="31"/>
        <v>0.5</v>
      </c>
      <c r="AE122" s="14">
        <v>0.5</v>
      </c>
      <c r="AF122" s="14">
        <f t="shared" si="36"/>
        <v>0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0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8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59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3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4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5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6">+P126*$E126</f>
        <v>161948.644</v>
      </c>
      <c r="R126" s="42"/>
      <c r="S126" s="37">
        <f t="shared" si="63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4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5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7">N127</f>
        <v>1</v>
      </c>
      <c r="Q127" s="37">
        <f t="shared" si="66"/>
        <v>467159.55</v>
      </c>
      <c r="R127" s="42"/>
      <c r="S127" s="37">
        <f t="shared" si="63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4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5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7"/>
        <v>1</v>
      </c>
      <c r="Q128" s="37">
        <f t="shared" si="66"/>
        <v>467159.55</v>
      </c>
      <c r="R128" s="42"/>
      <c r="S128" s="37">
        <f t="shared" si="63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4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5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7"/>
        <v>1</v>
      </c>
      <c r="Q129" s="37">
        <f t="shared" si="66"/>
        <v>467159.55</v>
      </c>
      <c r="R129" s="42"/>
      <c r="S129" s="37">
        <f t="shared" si="63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4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5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6"/>
        <v>0</v>
      </c>
      <c r="R130" s="42">
        <v>1</v>
      </c>
      <c r="S130" s="37">
        <f t="shared" si="63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4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5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3"/>
        <v>155719.85</v>
      </c>
      <c r="T131" s="42">
        <v>0.5</v>
      </c>
      <c r="U131" s="37">
        <f t="shared" ref="U131:U132" si="68">E131*T131</f>
        <v>77859.925000000003</v>
      </c>
      <c r="V131" s="42"/>
      <c r="W131" s="37">
        <f t="shared" si="45"/>
        <v>0</v>
      </c>
      <c r="X131" s="37"/>
      <c r="Y131" s="37"/>
      <c r="Z131" s="42"/>
      <c r="AA131" s="37">
        <f t="shared" si="64"/>
        <v>0</v>
      </c>
      <c r="AB131" s="37"/>
      <c r="AC131" s="37"/>
      <c r="AD131" s="13">
        <f t="shared" si="31"/>
        <v>0.5</v>
      </c>
      <c r="AE131" s="14">
        <v>0.5</v>
      </c>
      <c r="AF131" s="14">
        <f t="shared" si="36"/>
        <v>0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5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3"/>
        <v>155719.85</v>
      </c>
      <c r="T132" s="42">
        <v>0.5</v>
      </c>
      <c r="U132" s="37">
        <f t="shared" si="68"/>
        <v>77859.925000000003</v>
      </c>
      <c r="V132" s="42"/>
      <c r="W132" s="37">
        <f t="shared" si="45"/>
        <v>0</v>
      </c>
      <c r="X132" s="37"/>
      <c r="Y132" s="37"/>
      <c r="Z132" s="42"/>
      <c r="AA132" s="37">
        <f t="shared" si="64"/>
        <v>0</v>
      </c>
      <c r="AB132" s="37"/>
      <c r="AC132" s="37"/>
      <c r="AD132" s="13">
        <f t="shared" si="31"/>
        <v>0.5</v>
      </c>
      <c r="AE132" s="14">
        <v>0.5</v>
      </c>
      <c r="AF132" s="14">
        <f t="shared" si="36"/>
        <v>0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5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3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4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5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3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4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69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0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1">+Z136*E136</f>
        <v>0</v>
      </c>
      <c r="AB136" s="37"/>
      <c r="AC136" s="37"/>
      <c r="AD136" s="13">
        <f t="shared" ref="AD136:AD199" si="72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3">+D137*$C$135</f>
        <v>215612.1</v>
      </c>
      <c r="F137" s="36"/>
      <c r="G137" s="37">
        <f t="shared" ref="G137:G200" si="74">+F137*E137</f>
        <v>0</v>
      </c>
      <c r="H137" s="36"/>
      <c r="I137" s="37">
        <f t="shared" si="69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0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1"/>
        <v>0</v>
      </c>
      <c r="AB137" s="37"/>
      <c r="AC137" s="37"/>
      <c r="AD137" s="13">
        <f t="shared" si="72"/>
        <v>1</v>
      </c>
      <c r="AE137" s="14">
        <v>1</v>
      </c>
      <c r="AF137" s="14">
        <f t="shared" ref="AF137:AF200" si="75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3"/>
        <v>344979.36</v>
      </c>
      <c r="F138" s="36"/>
      <c r="G138" s="37">
        <f t="shared" si="74"/>
        <v>0</v>
      </c>
      <c r="H138" s="36"/>
      <c r="I138" s="37">
        <f t="shared" si="69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6">P138*E138</f>
        <v>344979.36</v>
      </c>
      <c r="R138" s="42"/>
      <c r="S138" s="37">
        <f t="shared" si="70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1"/>
        <v>0</v>
      </c>
      <c r="AB138" s="37"/>
      <c r="AC138" s="37"/>
      <c r="AD138" s="13">
        <f t="shared" si="72"/>
        <v>1</v>
      </c>
      <c r="AE138" s="14">
        <v>1</v>
      </c>
      <c r="AF138" s="14">
        <f t="shared" si="75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3"/>
        <v>431224.2</v>
      </c>
      <c r="F139" s="36"/>
      <c r="G139" s="37">
        <f t="shared" si="74"/>
        <v>0</v>
      </c>
      <c r="H139" s="36"/>
      <c r="I139" s="37">
        <f t="shared" si="69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0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1"/>
        <v>0</v>
      </c>
      <c r="AB139" s="37"/>
      <c r="AC139" s="37"/>
      <c r="AD139" s="13">
        <f t="shared" si="72"/>
        <v>1</v>
      </c>
      <c r="AE139" s="14">
        <v>1</v>
      </c>
      <c r="AF139" s="14">
        <f t="shared" si="75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3"/>
        <v>431224.2</v>
      </c>
      <c r="F140" s="36"/>
      <c r="G140" s="37">
        <f t="shared" si="74"/>
        <v>0</v>
      </c>
      <c r="H140" s="36"/>
      <c r="I140" s="37">
        <f t="shared" si="69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0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1"/>
        <v>0</v>
      </c>
      <c r="AB140" s="37"/>
      <c r="AC140" s="37"/>
      <c r="AD140" s="13">
        <f t="shared" si="72"/>
        <v>1</v>
      </c>
      <c r="AE140" s="14">
        <v>1</v>
      </c>
      <c r="AF140" s="14">
        <f t="shared" si="75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3"/>
        <v>646836.29999999993</v>
      </c>
      <c r="F141" s="36"/>
      <c r="G141" s="37">
        <f t="shared" si="74"/>
        <v>0</v>
      </c>
      <c r="H141" s="36"/>
      <c r="I141" s="37">
        <f t="shared" si="69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0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1"/>
        <v>0</v>
      </c>
      <c r="AB141" s="37"/>
      <c r="AC141" s="37"/>
      <c r="AD141" s="13">
        <f t="shared" si="72"/>
        <v>1</v>
      </c>
      <c r="AE141" s="14">
        <v>1</v>
      </c>
      <c r="AF141" s="14">
        <f t="shared" si="75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3"/>
        <v>431224.2</v>
      </c>
      <c r="F142" s="36"/>
      <c r="G142" s="37">
        <f t="shared" si="74"/>
        <v>0</v>
      </c>
      <c r="H142" s="36"/>
      <c r="I142" s="37">
        <f t="shared" si="69"/>
        <v>0</v>
      </c>
      <c r="J142" s="42"/>
      <c r="K142" s="37">
        <f t="shared" si="55"/>
        <v>0</v>
      </c>
      <c r="L142" s="42"/>
      <c r="M142" s="37">
        <f t="shared" ref="M142:M205" si="77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0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1"/>
        <v>0</v>
      </c>
      <c r="AB142" s="37"/>
      <c r="AC142" s="37"/>
      <c r="AD142" s="13">
        <f t="shared" si="72"/>
        <v>1</v>
      </c>
      <c r="AE142" s="14">
        <v>1</v>
      </c>
      <c r="AF142" s="14">
        <f t="shared" si="75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3"/>
        <v>646836.29999999993</v>
      </c>
      <c r="F143" s="36"/>
      <c r="G143" s="37">
        <f t="shared" si="74"/>
        <v>0</v>
      </c>
      <c r="H143" s="36"/>
      <c r="I143" s="37">
        <f t="shared" si="69"/>
        <v>0</v>
      </c>
      <c r="J143" s="42"/>
      <c r="K143" s="37">
        <f t="shared" si="55"/>
        <v>0</v>
      </c>
      <c r="L143" s="42"/>
      <c r="M143" s="37">
        <f t="shared" si="77"/>
        <v>0</v>
      </c>
      <c r="N143" s="42"/>
      <c r="O143" s="37">
        <f t="shared" si="44"/>
        <v>0</v>
      </c>
      <c r="P143" s="37"/>
      <c r="Q143" s="37"/>
      <c r="R143" s="42"/>
      <c r="S143" s="37">
        <f t="shared" si="70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1"/>
        <v>0</v>
      </c>
      <c r="AB143" s="37"/>
      <c r="AC143" s="37"/>
      <c r="AD143" s="13">
        <f t="shared" si="72"/>
        <v>0.3</v>
      </c>
      <c r="AE143" s="14">
        <v>0.3</v>
      </c>
      <c r="AF143" s="14">
        <f t="shared" si="75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3"/>
        <v>431224.2</v>
      </c>
      <c r="F144" s="36"/>
      <c r="G144" s="37">
        <f t="shared" si="74"/>
        <v>0</v>
      </c>
      <c r="H144" s="36"/>
      <c r="I144" s="37">
        <f t="shared" si="69"/>
        <v>0</v>
      </c>
      <c r="J144" s="42"/>
      <c r="K144" s="37">
        <f t="shared" si="55"/>
        <v>0</v>
      </c>
      <c r="L144" s="42"/>
      <c r="M144" s="37">
        <f t="shared" si="77"/>
        <v>0</v>
      </c>
      <c r="N144" s="42"/>
      <c r="O144" s="37">
        <f t="shared" si="44"/>
        <v>0</v>
      </c>
      <c r="P144" s="37"/>
      <c r="Q144" s="37"/>
      <c r="R144" s="42"/>
      <c r="S144" s="37">
        <f t="shared" si="70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8">X144*E144</f>
        <v>129367.26</v>
      </c>
      <c r="Z144" s="42"/>
      <c r="AA144" s="37">
        <f t="shared" si="71"/>
        <v>0</v>
      </c>
      <c r="AB144" s="37"/>
      <c r="AC144" s="37"/>
      <c r="AD144" s="13">
        <f t="shared" si="72"/>
        <v>0.3</v>
      </c>
      <c r="AE144" s="14">
        <v>0.3</v>
      </c>
      <c r="AF144" s="14">
        <f t="shared" si="75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3"/>
        <v>215612.1</v>
      </c>
      <c r="F145" s="36"/>
      <c r="G145" s="37">
        <f t="shared" si="74"/>
        <v>0</v>
      </c>
      <c r="H145" s="36"/>
      <c r="I145" s="37">
        <f t="shared" si="69"/>
        <v>0</v>
      </c>
      <c r="J145" s="42"/>
      <c r="K145" s="37">
        <f t="shared" si="55"/>
        <v>0</v>
      </c>
      <c r="L145" s="42"/>
      <c r="M145" s="37">
        <f t="shared" si="77"/>
        <v>0</v>
      </c>
      <c r="N145" s="42"/>
      <c r="O145" s="37">
        <f t="shared" si="44"/>
        <v>0</v>
      </c>
      <c r="P145" s="37"/>
      <c r="Q145" s="37"/>
      <c r="R145" s="42"/>
      <c r="S145" s="37">
        <f t="shared" si="70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8"/>
        <v>64683.63</v>
      </c>
      <c r="Z145" s="42"/>
      <c r="AA145" s="37">
        <f t="shared" si="71"/>
        <v>0</v>
      </c>
      <c r="AB145" s="37"/>
      <c r="AC145" s="37"/>
      <c r="AD145" s="13">
        <f t="shared" si="72"/>
        <v>0.3</v>
      </c>
      <c r="AE145" s="14">
        <v>0.3</v>
      </c>
      <c r="AF145" s="14">
        <f t="shared" si="75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3"/>
        <v>215612.1</v>
      </c>
      <c r="F146" s="36"/>
      <c r="G146" s="37">
        <f t="shared" si="74"/>
        <v>0</v>
      </c>
      <c r="H146" s="36"/>
      <c r="I146" s="37">
        <f t="shared" si="69"/>
        <v>0</v>
      </c>
      <c r="J146" s="42"/>
      <c r="K146" s="37">
        <f t="shared" si="55"/>
        <v>0</v>
      </c>
      <c r="L146" s="42"/>
      <c r="M146" s="37">
        <f t="shared" si="77"/>
        <v>0</v>
      </c>
      <c r="N146" s="42"/>
      <c r="O146" s="37">
        <f t="shared" si="44"/>
        <v>0</v>
      </c>
      <c r="P146" s="37"/>
      <c r="Q146" s="37"/>
      <c r="R146" s="42"/>
      <c r="S146" s="37">
        <f t="shared" si="70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8"/>
        <v>0</v>
      </c>
      <c r="Z146" s="42">
        <v>0.5</v>
      </c>
      <c r="AA146" s="37">
        <f t="shared" si="71"/>
        <v>107806.05</v>
      </c>
      <c r="AB146" s="37"/>
      <c r="AC146" s="37"/>
      <c r="AD146" s="13">
        <f t="shared" si="72"/>
        <v>0</v>
      </c>
      <c r="AE146" s="14">
        <v>0</v>
      </c>
      <c r="AF146" s="14">
        <f t="shared" si="75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3"/>
        <v>215612.1</v>
      </c>
      <c r="F147" s="36"/>
      <c r="G147" s="37">
        <f t="shared" si="74"/>
        <v>0</v>
      </c>
      <c r="H147" s="36"/>
      <c r="I147" s="37">
        <f t="shared" si="69"/>
        <v>0</v>
      </c>
      <c r="J147" s="42"/>
      <c r="K147" s="37">
        <f t="shared" si="55"/>
        <v>0</v>
      </c>
      <c r="L147" s="42"/>
      <c r="M147" s="37">
        <f t="shared" si="77"/>
        <v>0</v>
      </c>
      <c r="N147" s="42"/>
      <c r="O147" s="37">
        <f t="shared" si="44"/>
        <v>0</v>
      </c>
      <c r="P147" s="37"/>
      <c r="Q147" s="37"/>
      <c r="R147" s="42"/>
      <c r="S147" s="37">
        <f t="shared" si="70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1"/>
        <v>215612.1</v>
      </c>
      <c r="AB147" s="37"/>
      <c r="AC147" s="37"/>
      <c r="AD147" s="13">
        <f t="shared" si="72"/>
        <v>0</v>
      </c>
      <c r="AE147" s="14">
        <v>0</v>
      </c>
      <c r="AF147" s="14">
        <f t="shared" si="75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2"/>
        <v>0</v>
      </c>
      <c r="AE148" s="14">
        <v>0</v>
      </c>
      <c r="AF148" s="14">
        <f t="shared" si="75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4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7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79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0">+Z149*E149</f>
        <v>0</v>
      </c>
      <c r="AB149" s="37"/>
      <c r="AC149" s="37"/>
      <c r="AD149" s="13">
        <f t="shared" si="72"/>
        <v>1</v>
      </c>
      <c r="AE149" s="14">
        <v>1</v>
      </c>
      <c r="AF149" s="14">
        <f t="shared" si="75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1">+D150*$C$148</f>
        <v>436015.58</v>
      </c>
      <c r="F150" s="36">
        <v>1</v>
      </c>
      <c r="G150" s="37">
        <f t="shared" si="74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7"/>
        <v>0</v>
      </c>
      <c r="N150" s="42"/>
      <c r="O150" s="37">
        <f t="shared" si="44"/>
        <v>0</v>
      </c>
      <c r="P150" s="37"/>
      <c r="Q150" s="37"/>
      <c r="R150" s="42"/>
      <c r="S150" s="37">
        <f t="shared" si="79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0"/>
        <v>0</v>
      </c>
      <c r="AB150" s="37"/>
      <c r="AC150" s="37"/>
      <c r="AD150" s="13">
        <f t="shared" si="72"/>
        <v>1</v>
      </c>
      <c r="AE150" s="14">
        <v>1</v>
      </c>
      <c r="AF150" s="14">
        <f t="shared" si="75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1"/>
        <v>503094.89999999997</v>
      </c>
      <c r="F151" s="36">
        <v>1</v>
      </c>
      <c r="G151" s="37">
        <f t="shared" si="74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7"/>
        <v>0</v>
      </c>
      <c r="N151" s="42"/>
      <c r="O151" s="37">
        <f t="shared" si="44"/>
        <v>0</v>
      </c>
      <c r="P151" s="37"/>
      <c r="Q151" s="37"/>
      <c r="R151" s="42"/>
      <c r="S151" s="37">
        <f t="shared" si="79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0"/>
        <v>0</v>
      </c>
      <c r="AB151" s="37"/>
      <c r="AC151" s="37"/>
      <c r="AD151" s="13">
        <f t="shared" si="72"/>
        <v>1</v>
      </c>
      <c r="AE151" s="14">
        <v>1</v>
      </c>
      <c r="AF151" s="14">
        <f t="shared" si="75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1"/>
        <v>838491.5</v>
      </c>
      <c r="F152" s="36"/>
      <c r="G152" s="37">
        <f t="shared" si="74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7"/>
        <v>0</v>
      </c>
      <c r="N152" s="42"/>
      <c r="O152" s="37">
        <f t="shared" ref="O152:O215" si="82">+N152*$E152</f>
        <v>0</v>
      </c>
      <c r="P152" s="37"/>
      <c r="Q152" s="37"/>
      <c r="R152" s="42"/>
      <c r="S152" s="37">
        <f t="shared" si="79"/>
        <v>0</v>
      </c>
      <c r="T152" s="37"/>
      <c r="U152" s="37"/>
      <c r="V152" s="42"/>
      <c r="W152" s="37">
        <f t="shared" ref="W152:W215" si="83">+V152*$E152</f>
        <v>0</v>
      </c>
      <c r="X152" s="37"/>
      <c r="Y152" s="37"/>
      <c r="Z152" s="42"/>
      <c r="AA152" s="37">
        <f t="shared" si="80"/>
        <v>0</v>
      </c>
      <c r="AB152" s="37"/>
      <c r="AC152" s="37"/>
      <c r="AD152" s="13">
        <f t="shared" si="72"/>
        <v>1</v>
      </c>
      <c r="AE152" s="14">
        <v>1</v>
      </c>
      <c r="AF152" s="14">
        <f t="shared" si="75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1"/>
        <v>670793.20000000007</v>
      </c>
      <c r="F153" s="36"/>
      <c r="G153" s="37">
        <f t="shared" si="74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7"/>
        <v>0</v>
      </c>
      <c r="N153" s="42"/>
      <c r="O153" s="37">
        <f t="shared" si="82"/>
        <v>0</v>
      </c>
      <c r="P153" s="37"/>
      <c r="Q153" s="37"/>
      <c r="R153" s="42"/>
      <c r="S153" s="37">
        <f t="shared" si="79"/>
        <v>0</v>
      </c>
      <c r="T153" s="37"/>
      <c r="U153" s="37"/>
      <c r="V153" s="42"/>
      <c r="W153" s="37">
        <f t="shared" si="83"/>
        <v>0</v>
      </c>
      <c r="X153" s="37"/>
      <c r="Y153" s="37"/>
      <c r="Z153" s="42"/>
      <c r="AA153" s="37">
        <f t="shared" si="80"/>
        <v>0</v>
      </c>
      <c r="AB153" s="37"/>
      <c r="AC153" s="37"/>
      <c r="AD153" s="13">
        <f t="shared" si="72"/>
        <v>1</v>
      </c>
      <c r="AE153" s="14">
        <v>1</v>
      </c>
      <c r="AF153" s="14">
        <f t="shared" si="75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1"/>
        <v>670793.20000000007</v>
      </c>
      <c r="F154" s="36"/>
      <c r="G154" s="37">
        <f t="shared" si="74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7"/>
        <v>53663.456000000006</v>
      </c>
      <c r="N154" s="42">
        <v>0.12</v>
      </c>
      <c r="O154" s="37">
        <f t="shared" si="82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79"/>
        <v>0</v>
      </c>
      <c r="T154" s="37"/>
      <c r="U154" s="37"/>
      <c r="V154" s="42"/>
      <c r="W154" s="37">
        <f t="shared" si="83"/>
        <v>0</v>
      </c>
      <c r="X154" s="37"/>
      <c r="Y154" s="37"/>
      <c r="Z154" s="42"/>
      <c r="AA154" s="37">
        <f t="shared" si="80"/>
        <v>0</v>
      </c>
      <c r="AB154" s="37"/>
      <c r="AC154" s="37"/>
      <c r="AD154" s="13">
        <f t="shared" si="72"/>
        <v>1</v>
      </c>
      <c r="AE154" s="14">
        <v>1</v>
      </c>
      <c r="AF154" s="14">
        <f t="shared" si="75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1"/>
        <v>167698.30000000002</v>
      </c>
      <c r="F155" s="36"/>
      <c r="G155" s="37">
        <f t="shared" si="74"/>
        <v>0</v>
      </c>
      <c r="H155" s="36"/>
      <c r="I155" s="37"/>
      <c r="J155" s="42"/>
      <c r="K155" s="37">
        <f t="shared" si="55"/>
        <v>0</v>
      </c>
      <c r="L155" s="42"/>
      <c r="M155" s="37">
        <f t="shared" si="77"/>
        <v>0</v>
      </c>
      <c r="N155" s="42">
        <v>1</v>
      </c>
      <c r="O155" s="37">
        <f t="shared" si="82"/>
        <v>167698.30000000002</v>
      </c>
      <c r="P155" s="42"/>
      <c r="Q155" s="37">
        <f>E155*P155</f>
        <v>0</v>
      </c>
      <c r="R155" s="42"/>
      <c r="S155" s="37">
        <f t="shared" si="79"/>
        <v>0</v>
      </c>
      <c r="T155" s="37"/>
      <c r="U155" s="37"/>
      <c r="V155" s="42"/>
      <c r="W155" s="37">
        <f t="shared" si="83"/>
        <v>0</v>
      </c>
      <c r="X155" s="37"/>
      <c r="Y155" s="37"/>
      <c r="Z155" s="42"/>
      <c r="AA155" s="37">
        <f t="shared" si="80"/>
        <v>0</v>
      </c>
      <c r="AB155" s="37"/>
      <c r="AC155" s="37"/>
      <c r="AD155" s="13">
        <f t="shared" si="72"/>
        <v>0</v>
      </c>
      <c r="AE155" s="14">
        <v>0</v>
      </c>
      <c r="AF155" s="14">
        <f t="shared" si="75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2"/>
        <v>0</v>
      </c>
      <c r="AE156" s="14">
        <v>0</v>
      </c>
      <c r="AF156" s="14">
        <f t="shared" si="75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4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7"/>
        <v>0</v>
      </c>
      <c r="N157" s="42"/>
      <c r="O157" s="37">
        <f t="shared" si="82"/>
        <v>0</v>
      </c>
      <c r="P157" s="37"/>
      <c r="Q157" s="37"/>
      <c r="R157" s="42"/>
      <c r="S157" s="37">
        <f t="shared" ref="S157:S163" si="84">+R157*E157</f>
        <v>0</v>
      </c>
      <c r="T157" s="37"/>
      <c r="U157" s="37"/>
      <c r="V157" s="42"/>
      <c r="W157" s="37">
        <f t="shared" si="83"/>
        <v>0</v>
      </c>
      <c r="X157" s="37"/>
      <c r="Y157" s="37"/>
      <c r="Z157" s="42"/>
      <c r="AA157" s="37">
        <f t="shared" ref="AA157:AA163" si="85">+Z157*E157</f>
        <v>0</v>
      </c>
      <c r="AB157" s="37"/>
      <c r="AC157" s="37"/>
      <c r="AD157" s="13">
        <f t="shared" si="72"/>
        <v>1</v>
      </c>
      <c r="AE157" s="14">
        <v>1</v>
      </c>
      <c r="AF157" s="14">
        <f t="shared" si="75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6">+D158*$C$156</f>
        <v>311439.7</v>
      </c>
      <c r="F158" s="36"/>
      <c r="G158" s="37">
        <f t="shared" si="74"/>
        <v>0</v>
      </c>
      <c r="H158" s="36">
        <v>1</v>
      </c>
      <c r="I158" s="37">
        <f t="shared" ref="I158:I163" si="87">+H158*$E158</f>
        <v>311439.7</v>
      </c>
      <c r="J158" s="42"/>
      <c r="K158" s="37">
        <f t="shared" si="55"/>
        <v>0</v>
      </c>
      <c r="L158" s="42"/>
      <c r="M158" s="37">
        <f t="shared" si="77"/>
        <v>0</v>
      </c>
      <c r="N158" s="42"/>
      <c r="O158" s="37">
        <f t="shared" si="82"/>
        <v>0</v>
      </c>
      <c r="P158" s="37"/>
      <c r="Q158" s="37"/>
      <c r="R158" s="42"/>
      <c r="S158" s="37">
        <f t="shared" si="84"/>
        <v>0</v>
      </c>
      <c r="T158" s="37"/>
      <c r="U158" s="37"/>
      <c r="V158" s="42"/>
      <c r="W158" s="37">
        <f t="shared" si="83"/>
        <v>0</v>
      </c>
      <c r="X158" s="37"/>
      <c r="Y158" s="37"/>
      <c r="Z158" s="42"/>
      <c r="AA158" s="37">
        <f t="shared" si="85"/>
        <v>0</v>
      </c>
      <c r="AB158" s="37"/>
      <c r="AC158" s="37"/>
      <c r="AD158" s="13">
        <f t="shared" si="72"/>
        <v>1</v>
      </c>
      <c r="AE158" s="14">
        <v>1</v>
      </c>
      <c r="AF158" s="14">
        <f t="shared" si="75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6"/>
        <v>359353.5</v>
      </c>
      <c r="F159" s="36"/>
      <c r="G159" s="37">
        <f t="shared" si="74"/>
        <v>0</v>
      </c>
      <c r="H159" s="36">
        <v>1</v>
      </c>
      <c r="I159" s="37">
        <f t="shared" si="87"/>
        <v>359353.5</v>
      </c>
      <c r="J159" s="42"/>
      <c r="K159" s="37">
        <f t="shared" si="55"/>
        <v>0</v>
      </c>
      <c r="L159" s="42"/>
      <c r="M159" s="37">
        <f t="shared" si="77"/>
        <v>0</v>
      </c>
      <c r="N159" s="42"/>
      <c r="O159" s="37">
        <f t="shared" si="82"/>
        <v>0</v>
      </c>
      <c r="P159" s="37"/>
      <c r="Q159" s="37"/>
      <c r="R159" s="42"/>
      <c r="S159" s="37">
        <f t="shared" si="84"/>
        <v>0</v>
      </c>
      <c r="T159" s="37"/>
      <c r="U159" s="37"/>
      <c r="V159" s="42"/>
      <c r="W159" s="37">
        <f t="shared" si="83"/>
        <v>0</v>
      </c>
      <c r="X159" s="37"/>
      <c r="Y159" s="37"/>
      <c r="Z159" s="42"/>
      <c r="AA159" s="37">
        <f t="shared" si="85"/>
        <v>0</v>
      </c>
      <c r="AB159" s="37"/>
      <c r="AC159" s="37"/>
      <c r="AD159" s="13">
        <f t="shared" si="72"/>
        <v>1</v>
      </c>
      <c r="AE159" s="14">
        <v>1</v>
      </c>
      <c r="AF159" s="14">
        <f t="shared" si="75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6"/>
        <v>598922.5</v>
      </c>
      <c r="F160" s="36"/>
      <c r="G160" s="37">
        <f t="shared" si="74"/>
        <v>0</v>
      </c>
      <c r="H160" s="36">
        <v>1</v>
      </c>
      <c r="I160" s="37">
        <f t="shared" si="87"/>
        <v>598922.5</v>
      </c>
      <c r="J160" s="42"/>
      <c r="K160" s="37">
        <f t="shared" si="55"/>
        <v>0</v>
      </c>
      <c r="L160" s="42"/>
      <c r="M160" s="37">
        <f t="shared" si="77"/>
        <v>0</v>
      </c>
      <c r="N160" s="42"/>
      <c r="O160" s="37">
        <f t="shared" si="82"/>
        <v>0</v>
      </c>
      <c r="P160" s="37"/>
      <c r="Q160" s="37"/>
      <c r="R160" s="42"/>
      <c r="S160" s="37">
        <f t="shared" si="84"/>
        <v>0</v>
      </c>
      <c r="T160" s="37"/>
      <c r="U160" s="37"/>
      <c r="V160" s="42"/>
      <c r="W160" s="37">
        <f t="shared" si="83"/>
        <v>0</v>
      </c>
      <c r="X160" s="37"/>
      <c r="Y160" s="37"/>
      <c r="Z160" s="42"/>
      <c r="AA160" s="37">
        <f t="shared" si="85"/>
        <v>0</v>
      </c>
      <c r="AB160" s="37"/>
      <c r="AC160" s="37"/>
      <c r="AD160" s="13">
        <f t="shared" si="72"/>
        <v>1</v>
      </c>
      <c r="AE160" s="14">
        <v>1</v>
      </c>
      <c r="AF160" s="14">
        <f t="shared" si="75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6"/>
        <v>479138</v>
      </c>
      <c r="F161" s="36"/>
      <c r="G161" s="37">
        <f t="shared" si="74"/>
        <v>0</v>
      </c>
      <c r="H161" s="36">
        <v>1</v>
      </c>
      <c r="I161" s="37">
        <f t="shared" si="87"/>
        <v>479138</v>
      </c>
      <c r="J161" s="42"/>
      <c r="K161" s="37">
        <f t="shared" si="55"/>
        <v>0</v>
      </c>
      <c r="L161" s="42"/>
      <c r="M161" s="37">
        <f t="shared" si="77"/>
        <v>0</v>
      </c>
      <c r="N161" s="42"/>
      <c r="O161" s="37">
        <f t="shared" si="82"/>
        <v>0</v>
      </c>
      <c r="P161" s="37"/>
      <c r="Q161" s="37"/>
      <c r="R161" s="42"/>
      <c r="S161" s="37">
        <f t="shared" si="84"/>
        <v>0</v>
      </c>
      <c r="T161" s="37"/>
      <c r="U161" s="37"/>
      <c r="V161" s="42"/>
      <c r="W161" s="37">
        <f t="shared" si="83"/>
        <v>0</v>
      </c>
      <c r="X161" s="37"/>
      <c r="Y161" s="37"/>
      <c r="Z161" s="42"/>
      <c r="AA161" s="37">
        <f t="shared" si="85"/>
        <v>0</v>
      </c>
      <c r="AB161" s="37"/>
      <c r="AC161" s="37"/>
      <c r="AD161" s="13">
        <f t="shared" si="72"/>
        <v>1</v>
      </c>
      <c r="AE161" s="14">
        <v>1</v>
      </c>
      <c r="AF161" s="14">
        <f t="shared" si="75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6"/>
        <v>479138</v>
      </c>
      <c r="F162" s="36"/>
      <c r="G162" s="37">
        <f t="shared" si="74"/>
        <v>0</v>
      </c>
      <c r="H162" s="36"/>
      <c r="I162" s="37">
        <f t="shared" si="87"/>
        <v>0</v>
      </c>
      <c r="J162" s="42">
        <v>1</v>
      </c>
      <c r="K162" s="37">
        <f t="shared" si="55"/>
        <v>479138</v>
      </c>
      <c r="L162" s="42"/>
      <c r="M162" s="37">
        <f t="shared" si="77"/>
        <v>0</v>
      </c>
      <c r="N162" s="42"/>
      <c r="O162" s="37">
        <f t="shared" si="82"/>
        <v>0</v>
      </c>
      <c r="P162" s="37"/>
      <c r="Q162" s="37"/>
      <c r="R162" s="42"/>
      <c r="S162" s="37">
        <f t="shared" si="84"/>
        <v>0</v>
      </c>
      <c r="T162" s="37"/>
      <c r="U162" s="37"/>
      <c r="V162" s="42"/>
      <c r="W162" s="37">
        <f t="shared" si="83"/>
        <v>0</v>
      </c>
      <c r="X162" s="37"/>
      <c r="Y162" s="37"/>
      <c r="Z162" s="42"/>
      <c r="AA162" s="37">
        <f t="shared" si="85"/>
        <v>0</v>
      </c>
      <c r="AB162" s="37"/>
      <c r="AC162" s="37"/>
      <c r="AD162" s="13">
        <f t="shared" si="72"/>
        <v>1</v>
      </c>
      <c r="AE162" s="14">
        <v>1</v>
      </c>
      <c r="AF162" s="14">
        <f t="shared" si="75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6"/>
        <v>119784.5</v>
      </c>
      <c r="F163" s="36"/>
      <c r="G163" s="37">
        <f t="shared" si="74"/>
        <v>0</v>
      </c>
      <c r="H163" s="36"/>
      <c r="I163" s="37">
        <f t="shared" si="87"/>
        <v>0</v>
      </c>
      <c r="J163" s="42"/>
      <c r="K163" s="37">
        <f t="shared" si="55"/>
        <v>0</v>
      </c>
      <c r="L163" s="42"/>
      <c r="M163" s="37">
        <f t="shared" si="77"/>
        <v>0</v>
      </c>
      <c r="N163" s="42">
        <v>1</v>
      </c>
      <c r="O163" s="37">
        <f t="shared" si="82"/>
        <v>119784.5</v>
      </c>
      <c r="P163" s="42"/>
      <c r="Q163" s="37">
        <f t="shared" ref="Q163" si="88">+P163*$E163</f>
        <v>0</v>
      </c>
      <c r="R163" s="42"/>
      <c r="S163" s="37">
        <f t="shared" si="84"/>
        <v>0</v>
      </c>
      <c r="T163" s="37"/>
      <c r="U163" s="37"/>
      <c r="V163" s="42"/>
      <c r="W163" s="37">
        <f t="shared" si="83"/>
        <v>0</v>
      </c>
      <c r="X163" s="37"/>
      <c r="Y163" s="37"/>
      <c r="Z163" s="42"/>
      <c r="AA163" s="37">
        <f t="shared" si="85"/>
        <v>0</v>
      </c>
      <c r="AB163" s="37"/>
      <c r="AC163" s="37"/>
      <c r="AD163" s="13">
        <f t="shared" si="72"/>
        <v>0</v>
      </c>
      <c r="AE163" s="14">
        <v>0</v>
      </c>
      <c r="AF163" s="14">
        <f t="shared" si="75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2"/>
        <v>0</v>
      </c>
      <c r="AE164" s="14">
        <v>0</v>
      </c>
      <c r="AF164" s="14">
        <f t="shared" si="75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4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7"/>
        <v>0</v>
      </c>
      <c r="N165" s="42"/>
      <c r="O165" s="37">
        <f t="shared" si="82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3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2"/>
        <v>1</v>
      </c>
      <c r="AE165" s="14">
        <v>1</v>
      </c>
      <c r="AF165" s="14">
        <f t="shared" si="75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4"/>
        <v>0</v>
      </c>
      <c r="H166" s="36"/>
      <c r="I166" s="37"/>
      <c r="J166" s="42"/>
      <c r="K166" s="37">
        <f t="shared" si="55"/>
        <v>0</v>
      </c>
      <c r="L166" s="42"/>
      <c r="M166" s="37">
        <f t="shared" si="77"/>
        <v>0</v>
      </c>
      <c r="N166" s="42"/>
      <c r="O166" s="37">
        <f t="shared" si="82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89">E166*T166</f>
        <v>383310.4</v>
      </c>
      <c r="V166" s="42"/>
      <c r="W166" s="37">
        <f t="shared" si="83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2"/>
        <v>1</v>
      </c>
      <c r="AE166" s="14">
        <v>0</v>
      </c>
      <c r="AF166" s="14">
        <f t="shared" si="75"/>
        <v>1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4"/>
        <v>0</v>
      </c>
      <c r="H167" s="36"/>
      <c r="I167" s="37"/>
      <c r="J167" s="42"/>
      <c r="K167" s="37">
        <f t="shared" si="55"/>
        <v>0</v>
      </c>
      <c r="L167" s="42"/>
      <c r="M167" s="37">
        <f t="shared" si="77"/>
        <v>0</v>
      </c>
      <c r="N167" s="42"/>
      <c r="O167" s="37">
        <f t="shared" si="82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89"/>
        <v>0</v>
      </c>
      <c r="V167" s="42"/>
      <c r="W167" s="37">
        <f t="shared" si="83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2"/>
        <v>0</v>
      </c>
      <c r="AE167" s="14">
        <v>0</v>
      </c>
      <c r="AF167" s="14">
        <f t="shared" si="75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4"/>
        <v>0</v>
      </c>
      <c r="H168" s="36"/>
      <c r="I168" s="37"/>
      <c r="J168" s="42"/>
      <c r="K168" s="37">
        <f t="shared" si="55"/>
        <v>0</v>
      </c>
      <c r="L168" s="42"/>
      <c r="M168" s="37">
        <f t="shared" si="77"/>
        <v>0</v>
      </c>
      <c r="N168" s="42"/>
      <c r="O168" s="37">
        <f t="shared" si="82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89"/>
        <v>0</v>
      </c>
      <c r="V168" s="42"/>
      <c r="W168" s="37">
        <f t="shared" si="83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2"/>
        <v>0</v>
      </c>
      <c r="AE168" s="14">
        <v>0</v>
      </c>
      <c r="AF168" s="14">
        <f t="shared" si="75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4"/>
        <v>0</v>
      </c>
      <c r="H169" s="36"/>
      <c r="I169" s="37"/>
      <c r="J169" s="42"/>
      <c r="K169" s="37">
        <f t="shared" si="55"/>
        <v>0</v>
      </c>
      <c r="L169" s="42"/>
      <c r="M169" s="37">
        <f t="shared" si="77"/>
        <v>0</v>
      </c>
      <c r="N169" s="42"/>
      <c r="O169" s="37">
        <f t="shared" si="82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3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2"/>
        <v>0</v>
      </c>
      <c r="AE169" s="14">
        <v>0</v>
      </c>
      <c r="AF169" s="14">
        <f t="shared" si="75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2"/>
        <v>0</v>
      </c>
      <c r="AE170" s="14">
        <v>0</v>
      </c>
      <c r="AF170" s="14">
        <f t="shared" si="75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4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7"/>
        <v>0</v>
      </c>
      <c r="N171" s="42"/>
      <c r="O171" s="37">
        <f t="shared" si="82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3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2"/>
        <v>1</v>
      </c>
      <c r="AE171" s="14">
        <v>1</v>
      </c>
      <c r="AF171" s="14">
        <f t="shared" si="75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4"/>
        <v>0</v>
      </c>
      <c r="H172" s="36"/>
      <c r="I172" s="37"/>
      <c r="J172" s="42"/>
      <c r="K172" s="37">
        <f t="shared" si="55"/>
        <v>0</v>
      </c>
      <c r="L172" s="42"/>
      <c r="M172" s="37">
        <f t="shared" si="77"/>
        <v>0</v>
      </c>
      <c r="N172" s="42">
        <v>1</v>
      </c>
      <c r="O172" s="37">
        <f t="shared" si="82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3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2"/>
        <v>1</v>
      </c>
      <c r="AE172" s="14">
        <v>1</v>
      </c>
      <c r="AF172" s="14">
        <f t="shared" si="75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4"/>
        <v>0</v>
      </c>
      <c r="H173" s="36"/>
      <c r="I173" s="37"/>
      <c r="J173" s="42"/>
      <c r="K173" s="37">
        <f t="shared" si="55"/>
        <v>0</v>
      </c>
      <c r="L173" s="42"/>
      <c r="M173" s="37">
        <f t="shared" si="77"/>
        <v>0</v>
      </c>
      <c r="N173" s="42">
        <v>1</v>
      </c>
      <c r="O173" s="37">
        <f t="shared" si="82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3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2"/>
        <v>1</v>
      </c>
      <c r="AE173" s="14">
        <v>1</v>
      </c>
      <c r="AF173" s="14">
        <f t="shared" si="75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4"/>
        <v>0</v>
      </c>
      <c r="H174" s="36"/>
      <c r="I174" s="37"/>
      <c r="J174" s="42"/>
      <c r="K174" s="37">
        <f t="shared" ref="K174:K183" si="90">+J174*$E174</f>
        <v>0</v>
      </c>
      <c r="L174" s="42"/>
      <c r="M174" s="37">
        <f t="shared" si="77"/>
        <v>0</v>
      </c>
      <c r="N174" s="42">
        <v>1</v>
      </c>
      <c r="O174" s="37">
        <f t="shared" si="82"/>
        <v>646836.30000000005</v>
      </c>
      <c r="P174" s="42">
        <v>0.8</v>
      </c>
      <c r="Q174" s="37">
        <f>P174*E174</f>
        <v>517469.04000000004</v>
      </c>
      <c r="R174" s="42"/>
      <c r="S174" s="37">
        <f>+R174*E174</f>
        <v>0</v>
      </c>
      <c r="T174" s="37"/>
      <c r="U174" s="37"/>
      <c r="V174" s="42"/>
      <c r="W174" s="37">
        <f t="shared" si="83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2"/>
        <v>0.8</v>
      </c>
      <c r="AE174" s="14">
        <v>0.3</v>
      </c>
      <c r="AF174" s="14">
        <f t="shared" si="75"/>
        <v>0.5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2"/>
        <v>0</v>
      </c>
      <c r="AE175" s="14">
        <v>0</v>
      </c>
      <c r="AF175" s="14">
        <f t="shared" si="75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4"/>
        <v>0</v>
      </c>
      <c r="H176" s="36"/>
      <c r="I176" s="37"/>
      <c r="J176" s="42">
        <v>1</v>
      </c>
      <c r="K176" s="37">
        <f t="shared" si="90"/>
        <v>71870.7</v>
      </c>
      <c r="L176" s="42"/>
      <c r="M176" s="37">
        <f t="shared" si="77"/>
        <v>0</v>
      </c>
      <c r="N176" s="42"/>
      <c r="O176" s="37">
        <f t="shared" si="82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3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2"/>
        <v>1</v>
      </c>
      <c r="AE176" s="14">
        <v>1</v>
      </c>
      <c r="AF176" s="14">
        <f t="shared" si="75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4"/>
        <v>0</v>
      </c>
      <c r="H177" s="36"/>
      <c r="I177" s="37"/>
      <c r="J177" s="42"/>
      <c r="K177" s="37">
        <f t="shared" si="90"/>
        <v>0</v>
      </c>
      <c r="L177" s="42"/>
      <c r="M177" s="37">
        <f t="shared" si="77"/>
        <v>0</v>
      </c>
      <c r="N177" s="42">
        <v>1</v>
      </c>
      <c r="O177" s="37">
        <f t="shared" si="82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3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2"/>
        <v>1</v>
      </c>
      <c r="AE177" s="14">
        <v>1</v>
      </c>
      <c r="AF177" s="14">
        <f t="shared" si="75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4"/>
        <v>0</v>
      </c>
      <c r="H178" s="36"/>
      <c r="I178" s="37"/>
      <c r="J178" s="42"/>
      <c r="K178" s="37">
        <f t="shared" si="90"/>
        <v>0</v>
      </c>
      <c r="L178" s="42"/>
      <c r="M178" s="37">
        <f t="shared" si="77"/>
        <v>0</v>
      </c>
      <c r="N178" s="42">
        <v>1</v>
      </c>
      <c r="O178" s="37">
        <f t="shared" si="82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3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2"/>
        <v>1</v>
      </c>
      <c r="AE178" s="14">
        <v>1</v>
      </c>
      <c r="AF178" s="14">
        <f t="shared" si="75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4"/>
        <v>0</v>
      </c>
      <c r="H179" s="36"/>
      <c r="I179" s="37"/>
      <c r="J179" s="42"/>
      <c r="K179" s="37">
        <f t="shared" si="90"/>
        <v>0</v>
      </c>
      <c r="L179" s="42"/>
      <c r="M179" s="37">
        <f t="shared" si="77"/>
        <v>0</v>
      </c>
      <c r="N179" s="42">
        <v>1</v>
      </c>
      <c r="O179" s="37">
        <f t="shared" si="82"/>
        <v>646836.30000000005</v>
      </c>
      <c r="P179" s="42">
        <v>0.9</v>
      </c>
      <c r="Q179" s="37">
        <f>P179*E179</f>
        <v>582152.67000000004</v>
      </c>
      <c r="R179" s="42"/>
      <c r="S179" s="37">
        <f>+R179*E179</f>
        <v>0</v>
      </c>
      <c r="T179" s="37"/>
      <c r="U179" s="37"/>
      <c r="V179" s="42"/>
      <c r="W179" s="37">
        <f t="shared" si="83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2"/>
        <v>0.9</v>
      </c>
      <c r="AE179" s="14">
        <v>0.5</v>
      </c>
      <c r="AF179" s="14">
        <f t="shared" si="75"/>
        <v>0.4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2"/>
        <v>0</v>
      </c>
      <c r="AE180" s="14">
        <v>0</v>
      </c>
      <c r="AF180" s="14">
        <f t="shared" si="75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4"/>
        <v>0</v>
      </c>
      <c r="H181" s="36"/>
      <c r="I181" s="37"/>
      <c r="J181" s="42"/>
      <c r="K181" s="37">
        <f t="shared" si="90"/>
        <v>0</v>
      </c>
      <c r="L181" s="42"/>
      <c r="M181" s="37">
        <f t="shared" si="77"/>
        <v>0</v>
      </c>
      <c r="N181" s="42"/>
      <c r="O181" s="37">
        <f t="shared" si="82"/>
        <v>0</v>
      </c>
      <c r="P181" s="37"/>
      <c r="Q181" s="37"/>
      <c r="R181" s="42"/>
      <c r="S181" s="37">
        <f t="shared" ref="S181:S191" si="91">+R181*E181</f>
        <v>0</v>
      </c>
      <c r="T181" s="37"/>
      <c r="U181" s="37"/>
      <c r="V181" s="42"/>
      <c r="W181" s="37">
        <f t="shared" si="83"/>
        <v>0</v>
      </c>
      <c r="X181" s="37"/>
      <c r="Y181" s="37"/>
      <c r="Z181" s="42"/>
      <c r="AA181" s="37">
        <f t="shared" ref="AA181:AA188" si="92">+Z181*E181</f>
        <v>0</v>
      </c>
      <c r="AB181" s="37"/>
      <c r="AC181" s="37"/>
      <c r="AD181" s="13">
        <f t="shared" si="72"/>
        <v>0</v>
      </c>
      <c r="AE181" s="14">
        <v>0</v>
      </c>
      <c r="AF181" s="14">
        <f t="shared" si="75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4"/>
        <v>0</v>
      </c>
      <c r="H182" s="36"/>
      <c r="I182" s="37"/>
      <c r="J182" s="42"/>
      <c r="K182" s="37">
        <f t="shared" si="90"/>
        <v>0</v>
      </c>
      <c r="L182" s="42"/>
      <c r="M182" s="37">
        <f t="shared" si="77"/>
        <v>0</v>
      </c>
      <c r="N182" s="42"/>
      <c r="O182" s="37">
        <f t="shared" si="82"/>
        <v>0</v>
      </c>
      <c r="P182" s="37"/>
      <c r="Q182" s="37"/>
      <c r="R182" s="42"/>
      <c r="S182" s="37">
        <f t="shared" si="91"/>
        <v>0</v>
      </c>
      <c r="T182" s="37"/>
      <c r="U182" s="37"/>
      <c r="V182" s="42"/>
      <c r="W182" s="37">
        <f t="shared" si="83"/>
        <v>0</v>
      </c>
      <c r="X182" s="37"/>
      <c r="Y182" s="37"/>
      <c r="Z182" s="42"/>
      <c r="AA182" s="37">
        <f t="shared" si="92"/>
        <v>0</v>
      </c>
      <c r="AB182" s="37"/>
      <c r="AC182" s="37"/>
      <c r="AD182" s="13">
        <f t="shared" si="72"/>
        <v>0</v>
      </c>
      <c r="AE182" s="14">
        <v>0</v>
      </c>
      <c r="AF182" s="14">
        <f t="shared" si="75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4"/>
        <v>1349787.375</v>
      </c>
      <c r="H183" s="36">
        <v>0.05</v>
      </c>
      <c r="I183" s="37">
        <f t="shared" ref="I183:I189" si="93">+H183*$E183</f>
        <v>134978.73750000002</v>
      </c>
      <c r="J183" s="42">
        <v>0.06</v>
      </c>
      <c r="K183" s="37">
        <f t="shared" si="90"/>
        <v>161974.48499999999</v>
      </c>
      <c r="L183" s="42"/>
      <c r="M183" s="37">
        <f t="shared" si="77"/>
        <v>0</v>
      </c>
      <c r="N183" s="42"/>
      <c r="O183" s="37">
        <f t="shared" si="82"/>
        <v>0</v>
      </c>
      <c r="P183" s="37"/>
      <c r="Q183" s="37"/>
      <c r="R183" s="42"/>
      <c r="S183" s="37">
        <f t="shared" si="91"/>
        <v>0</v>
      </c>
      <c r="T183" s="42"/>
      <c r="U183" s="37"/>
      <c r="V183" s="42">
        <v>0.2</v>
      </c>
      <c r="W183" s="37">
        <f t="shared" si="83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2"/>
        <v>512919.20250000001</v>
      </c>
      <c r="AB183" s="42">
        <v>0.14000000000000001</v>
      </c>
      <c r="AC183" s="37">
        <f>AB183*E183</f>
        <v>377940.46500000003</v>
      </c>
      <c r="AD183" s="13">
        <f t="shared" si="72"/>
        <v>0.95000000000000007</v>
      </c>
      <c r="AE183" s="14">
        <v>0.95000000000000007</v>
      </c>
      <c r="AF183" s="14">
        <f t="shared" si="75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4">+D184*$C$180</f>
        <v>3599433</v>
      </c>
      <c r="F184" s="36">
        <v>0.5</v>
      </c>
      <c r="G184" s="37">
        <f t="shared" si="74"/>
        <v>1799716.5</v>
      </c>
      <c r="H184" s="36"/>
      <c r="I184" s="37">
        <f t="shared" si="93"/>
        <v>0</v>
      </c>
      <c r="J184" s="42">
        <v>0.02</v>
      </c>
      <c r="K184" s="37">
        <f>+J184*E184</f>
        <v>71988.66</v>
      </c>
      <c r="L184" s="42"/>
      <c r="M184" s="37">
        <f t="shared" si="77"/>
        <v>0</v>
      </c>
      <c r="N184" s="42"/>
      <c r="O184" s="37">
        <f t="shared" si="82"/>
        <v>0</v>
      </c>
      <c r="P184" s="37"/>
      <c r="Q184" s="37"/>
      <c r="R184" s="42"/>
      <c r="S184" s="37">
        <f t="shared" si="91"/>
        <v>0</v>
      </c>
      <c r="T184" s="42"/>
      <c r="U184" s="37"/>
      <c r="V184" s="42">
        <v>0.2</v>
      </c>
      <c r="W184" s="37">
        <f t="shared" si="83"/>
        <v>719886.60000000009</v>
      </c>
      <c r="X184" s="42">
        <v>0.2</v>
      </c>
      <c r="Y184" s="37">
        <f t="shared" ref="Y184:Y189" si="95">X184*E184</f>
        <v>719886.60000000009</v>
      </c>
      <c r="Z184" s="42">
        <v>0.28000000000000003</v>
      </c>
      <c r="AA184" s="37">
        <f t="shared" si="92"/>
        <v>1007841.2400000001</v>
      </c>
      <c r="AB184" s="42">
        <v>0.18</v>
      </c>
      <c r="AC184" s="37">
        <f>AB184*E184</f>
        <v>647897.93999999994</v>
      </c>
      <c r="AD184" s="13">
        <f t="shared" si="72"/>
        <v>0.89999999999999991</v>
      </c>
      <c r="AE184" s="14">
        <v>0.89999999999999991</v>
      </c>
      <c r="AF184" s="14">
        <f t="shared" si="75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4"/>
        <v>3599433</v>
      </c>
      <c r="F185" s="36">
        <v>0.5</v>
      </c>
      <c r="G185" s="37">
        <f t="shared" si="74"/>
        <v>1799716.5</v>
      </c>
      <c r="H185" s="36"/>
      <c r="I185" s="37">
        <f t="shared" si="93"/>
        <v>0</v>
      </c>
      <c r="J185" s="42">
        <v>0.02</v>
      </c>
      <c r="K185" s="37">
        <f t="shared" ref="K185:K248" si="96">+J185*$E185</f>
        <v>71988.66</v>
      </c>
      <c r="L185" s="42"/>
      <c r="M185" s="37">
        <f t="shared" si="77"/>
        <v>0</v>
      </c>
      <c r="N185" s="42"/>
      <c r="O185" s="37">
        <f t="shared" si="82"/>
        <v>0</v>
      </c>
      <c r="P185" s="37"/>
      <c r="Q185" s="37"/>
      <c r="R185" s="42"/>
      <c r="S185" s="37">
        <f t="shared" si="91"/>
        <v>0</v>
      </c>
      <c r="T185" s="42"/>
      <c r="U185" s="37"/>
      <c r="V185" s="42">
        <v>0.25</v>
      </c>
      <c r="W185" s="37">
        <f t="shared" si="83"/>
        <v>899858.25</v>
      </c>
      <c r="X185" s="42">
        <v>0.25</v>
      </c>
      <c r="Y185" s="37">
        <f t="shared" si="95"/>
        <v>899858.25</v>
      </c>
      <c r="Z185" s="42">
        <v>0.23</v>
      </c>
      <c r="AA185" s="37">
        <f t="shared" si="92"/>
        <v>827869.59000000008</v>
      </c>
      <c r="AB185" s="42">
        <v>0.13</v>
      </c>
      <c r="AC185" s="37">
        <f>AB185*E185</f>
        <v>467926.29000000004</v>
      </c>
      <c r="AD185" s="13">
        <f t="shared" si="72"/>
        <v>0.9</v>
      </c>
      <c r="AE185" s="14">
        <v>0.9</v>
      </c>
      <c r="AF185" s="14">
        <f t="shared" si="75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4"/>
        <v>2699574.75</v>
      </c>
      <c r="F186" s="36">
        <v>0.26</v>
      </c>
      <c r="G186" s="37">
        <f t="shared" si="74"/>
        <v>701889.43500000006</v>
      </c>
      <c r="H186" s="36">
        <v>0.1</v>
      </c>
      <c r="I186" s="37">
        <f t="shared" si="93"/>
        <v>269957.47500000003</v>
      </c>
      <c r="J186" s="42">
        <v>7.0000000000000007E-2</v>
      </c>
      <c r="K186" s="37">
        <f t="shared" si="96"/>
        <v>188970.23250000001</v>
      </c>
      <c r="L186" s="42"/>
      <c r="M186" s="37">
        <f t="shared" si="77"/>
        <v>0</v>
      </c>
      <c r="N186" s="42"/>
      <c r="O186" s="37">
        <f t="shared" si="82"/>
        <v>0</v>
      </c>
      <c r="P186" s="37"/>
      <c r="Q186" s="37"/>
      <c r="R186" s="42"/>
      <c r="S186" s="37">
        <f t="shared" si="91"/>
        <v>0</v>
      </c>
      <c r="T186" s="42"/>
      <c r="U186" s="37"/>
      <c r="V186" s="42">
        <v>0.25</v>
      </c>
      <c r="W186" s="37">
        <f t="shared" si="83"/>
        <v>674893.6875</v>
      </c>
      <c r="X186" s="42">
        <v>0.25</v>
      </c>
      <c r="Y186" s="37">
        <f t="shared" si="95"/>
        <v>674893.6875</v>
      </c>
      <c r="Z186" s="42">
        <v>0.32</v>
      </c>
      <c r="AA186" s="37">
        <f t="shared" si="92"/>
        <v>863863.92</v>
      </c>
      <c r="AB186" s="42">
        <v>0.22</v>
      </c>
      <c r="AC186" s="37">
        <f>AB186*E186</f>
        <v>593906.44499999995</v>
      </c>
      <c r="AD186" s="13">
        <f t="shared" si="72"/>
        <v>0.89999999999999991</v>
      </c>
      <c r="AE186" s="14">
        <v>0.89999999999999991</v>
      </c>
      <c r="AF186" s="14">
        <f t="shared" si="75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4"/>
        <v>2699574.75</v>
      </c>
      <c r="F187" s="36"/>
      <c r="G187" s="37">
        <f t="shared" si="74"/>
        <v>0</v>
      </c>
      <c r="H187" s="36">
        <v>0.1</v>
      </c>
      <c r="I187" s="37">
        <f t="shared" si="93"/>
        <v>269957.47500000003</v>
      </c>
      <c r="J187" s="42"/>
      <c r="K187" s="37">
        <f t="shared" si="96"/>
        <v>0</v>
      </c>
      <c r="L187" s="42"/>
      <c r="M187" s="37">
        <f t="shared" si="77"/>
        <v>0</v>
      </c>
      <c r="N187" s="42"/>
      <c r="O187" s="37">
        <f t="shared" si="82"/>
        <v>0</v>
      </c>
      <c r="P187" s="37"/>
      <c r="Q187" s="37"/>
      <c r="R187" s="42"/>
      <c r="S187" s="37">
        <f t="shared" si="91"/>
        <v>0</v>
      </c>
      <c r="T187" s="42"/>
      <c r="U187" s="37"/>
      <c r="V187" s="42">
        <v>0.4</v>
      </c>
      <c r="W187" s="37">
        <f t="shared" si="83"/>
        <v>1079829.9000000001</v>
      </c>
      <c r="X187" s="42">
        <v>0.4</v>
      </c>
      <c r="Y187" s="37">
        <f t="shared" si="95"/>
        <v>1079829.9000000001</v>
      </c>
      <c r="Z187" s="42">
        <v>0.5</v>
      </c>
      <c r="AA187" s="37">
        <f t="shared" si="92"/>
        <v>1349787.375</v>
      </c>
      <c r="AB187" s="42">
        <v>0.4</v>
      </c>
      <c r="AC187" s="37">
        <f>AB187*E187</f>
        <v>1079829.9000000001</v>
      </c>
      <c r="AD187" s="13">
        <f t="shared" si="72"/>
        <v>0.9</v>
      </c>
      <c r="AE187" s="14">
        <v>0.9</v>
      </c>
      <c r="AF187" s="14">
        <f t="shared" si="75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4"/>
        <v>1799716.5</v>
      </c>
      <c r="F188" s="36"/>
      <c r="G188" s="37">
        <f t="shared" si="74"/>
        <v>0</v>
      </c>
      <c r="H188" s="36"/>
      <c r="I188" s="37">
        <f t="shared" si="93"/>
        <v>0</v>
      </c>
      <c r="J188" s="42"/>
      <c r="K188" s="37">
        <f t="shared" si="96"/>
        <v>0</v>
      </c>
      <c r="L188" s="42"/>
      <c r="M188" s="37">
        <f t="shared" si="77"/>
        <v>0</v>
      </c>
      <c r="N188" s="42"/>
      <c r="O188" s="37">
        <f t="shared" si="82"/>
        <v>0</v>
      </c>
      <c r="P188" s="37"/>
      <c r="Q188" s="37"/>
      <c r="R188" s="42"/>
      <c r="S188" s="37">
        <f t="shared" si="91"/>
        <v>0</v>
      </c>
      <c r="T188" s="37"/>
      <c r="U188" s="37"/>
      <c r="V188" s="42">
        <v>0.5</v>
      </c>
      <c r="W188" s="37">
        <f t="shared" si="83"/>
        <v>899858.25</v>
      </c>
      <c r="X188" s="42">
        <v>0.5</v>
      </c>
      <c r="Y188" s="37">
        <f t="shared" si="95"/>
        <v>899858.25</v>
      </c>
      <c r="Z188" s="42">
        <v>0.5</v>
      </c>
      <c r="AA188" s="37">
        <f t="shared" si="92"/>
        <v>899858.25</v>
      </c>
      <c r="AB188" s="37"/>
      <c r="AC188" s="37"/>
      <c r="AD188" s="13">
        <f t="shared" si="72"/>
        <v>0.5</v>
      </c>
      <c r="AE188" s="14">
        <v>0.5</v>
      </c>
      <c r="AF188" s="14">
        <f t="shared" si="75"/>
        <v>0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4"/>
        <v>899858.25</v>
      </c>
      <c r="F189" s="36"/>
      <c r="G189" s="37">
        <f t="shared" si="74"/>
        <v>0</v>
      </c>
      <c r="H189" s="36"/>
      <c r="I189" s="37">
        <f t="shared" si="93"/>
        <v>0</v>
      </c>
      <c r="J189" s="42"/>
      <c r="K189" s="37">
        <f t="shared" si="96"/>
        <v>0</v>
      </c>
      <c r="L189" s="42"/>
      <c r="M189" s="37">
        <f t="shared" si="77"/>
        <v>0</v>
      </c>
      <c r="N189" s="42"/>
      <c r="O189" s="37">
        <f t="shared" si="82"/>
        <v>0</v>
      </c>
      <c r="P189" s="37"/>
      <c r="Q189" s="37"/>
      <c r="R189" s="42"/>
      <c r="S189" s="37">
        <f t="shared" si="91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5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>AB189*E189</f>
        <v>269957.47499999998</v>
      </c>
      <c r="AD189" s="13">
        <f t="shared" si="72"/>
        <v>0.6</v>
      </c>
      <c r="AE189" s="14">
        <v>0.6</v>
      </c>
      <c r="AF189" s="14">
        <f t="shared" si="75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4"/>
        <v>0</v>
      </c>
      <c r="H190" s="36"/>
      <c r="I190" s="37"/>
      <c r="J190" s="42"/>
      <c r="K190" s="37">
        <f t="shared" si="96"/>
        <v>0</v>
      </c>
      <c r="L190" s="42"/>
      <c r="M190" s="37">
        <f t="shared" si="77"/>
        <v>0</v>
      </c>
      <c r="N190" s="42"/>
      <c r="O190" s="37">
        <f t="shared" si="82"/>
        <v>0</v>
      </c>
      <c r="P190" s="37"/>
      <c r="Q190" s="37"/>
      <c r="R190" s="42"/>
      <c r="S190" s="37">
        <f t="shared" si="91"/>
        <v>0</v>
      </c>
      <c r="T190" s="37"/>
      <c r="U190" s="37"/>
      <c r="V190" s="42"/>
      <c r="W190" s="37">
        <f t="shared" si="83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2"/>
        <v>0</v>
      </c>
      <c r="AE190" s="14">
        <v>0</v>
      </c>
      <c r="AF190" s="14">
        <f t="shared" si="75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4"/>
        <v>0</v>
      </c>
      <c r="H191" s="36"/>
      <c r="I191" s="37"/>
      <c r="J191" s="42"/>
      <c r="K191" s="37">
        <f t="shared" si="96"/>
        <v>0</v>
      </c>
      <c r="L191" s="42"/>
      <c r="M191" s="37">
        <f t="shared" si="77"/>
        <v>0</v>
      </c>
      <c r="N191" s="42"/>
      <c r="O191" s="37">
        <f t="shared" si="82"/>
        <v>0</v>
      </c>
      <c r="P191" s="37"/>
      <c r="Q191" s="37"/>
      <c r="R191" s="42"/>
      <c r="S191" s="37">
        <f t="shared" si="91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7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2"/>
        <v>0</v>
      </c>
      <c r="AE191" s="14">
        <v>0</v>
      </c>
      <c r="AF191" s="14">
        <f t="shared" si="75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2"/>
        <v>0</v>
      </c>
      <c r="AE192" s="14">
        <v>0</v>
      </c>
      <c r="AF192" s="14">
        <f t="shared" si="75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2"/>
        <v>0</v>
      </c>
      <c r="AE193" s="14">
        <v>0</v>
      </c>
      <c r="AF193" s="14">
        <f t="shared" si="75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2"/>
        <v>0</v>
      </c>
      <c r="AE194" s="14">
        <v>0</v>
      </c>
      <c r="AF194" s="14">
        <f t="shared" si="75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4"/>
        <v>171655.18</v>
      </c>
      <c r="H195" s="36"/>
      <c r="I195" s="37"/>
      <c r="J195" s="42"/>
      <c r="K195" s="37">
        <f t="shared" si="96"/>
        <v>0</v>
      </c>
      <c r="L195" s="42"/>
      <c r="M195" s="37">
        <f t="shared" si="77"/>
        <v>0</v>
      </c>
      <c r="N195" s="42"/>
      <c r="O195" s="37">
        <f t="shared" si="82"/>
        <v>0</v>
      </c>
      <c r="P195" s="37"/>
      <c r="Q195" s="37"/>
      <c r="R195" s="42"/>
      <c r="S195" s="37">
        <f t="shared" ref="S195:S203" si="98">+R195*E195</f>
        <v>0</v>
      </c>
      <c r="T195" s="37"/>
      <c r="U195" s="37"/>
      <c r="V195" s="42"/>
      <c r="W195" s="37">
        <f t="shared" si="83"/>
        <v>0</v>
      </c>
      <c r="X195" s="37"/>
      <c r="Y195" s="37"/>
      <c r="Z195" s="42"/>
      <c r="AA195" s="37">
        <f t="shared" ref="AA195:AA203" si="99">+Z195*E195</f>
        <v>0</v>
      </c>
      <c r="AB195" s="37"/>
      <c r="AC195" s="37"/>
      <c r="AD195" s="13">
        <f t="shared" si="72"/>
        <v>1</v>
      </c>
      <c r="AE195" s="14">
        <v>1</v>
      </c>
      <c r="AF195" s="14">
        <f t="shared" si="75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0">+D196*$C$194</f>
        <v>858275.9</v>
      </c>
      <c r="F196" s="36">
        <v>0.4</v>
      </c>
      <c r="G196" s="37">
        <f t="shared" si="74"/>
        <v>343310.36000000004</v>
      </c>
      <c r="H196" s="36">
        <v>0.6</v>
      </c>
      <c r="I196" s="37">
        <f t="shared" ref="I196:I201" si="101">+H196*$E196</f>
        <v>514965.54</v>
      </c>
      <c r="J196" s="42"/>
      <c r="K196" s="37">
        <f t="shared" si="96"/>
        <v>0</v>
      </c>
      <c r="L196" s="42"/>
      <c r="M196" s="37">
        <f t="shared" si="77"/>
        <v>0</v>
      </c>
      <c r="N196" s="42"/>
      <c r="O196" s="37">
        <f t="shared" si="82"/>
        <v>0</v>
      </c>
      <c r="P196" s="37"/>
      <c r="Q196" s="37"/>
      <c r="R196" s="42"/>
      <c r="S196" s="37">
        <f t="shared" si="98"/>
        <v>0</v>
      </c>
      <c r="T196" s="37"/>
      <c r="U196" s="37"/>
      <c r="V196" s="42"/>
      <c r="W196" s="37">
        <f t="shared" si="83"/>
        <v>0</v>
      </c>
      <c r="X196" s="37"/>
      <c r="Y196" s="37"/>
      <c r="Z196" s="42"/>
      <c r="AA196" s="37">
        <f t="shared" si="99"/>
        <v>0</v>
      </c>
      <c r="AB196" s="37"/>
      <c r="AC196" s="37"/>
      <c r="AD196" s="13">
        <f t="shared" si="72"/>
        <v>1</v>
      </c>
      <c r="AE196" s="14">
        <v>1</v>
      </c>
      <c r="AF196" s="14">
        <f t="shared" si="75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0"/>
        <v>1287413.8499999999</v>
      </c>
      <c r="F197" s="36"/>
      <c r="G197" s="37">
        <f t="shared" si="74"/>
        <v>0</v>
      </c>
      <c r="H197" s="36">
        <v>1</v>
      </c>
      <c r="I197" s="37">
        <f t="shared" si="101"/>
        <v>1287413.8499999999</v>
      </c>
      <c r="J197" s="42"/>
      <c r="K197" s="37">
        <f t="shared" si="96"/>
        <v>0</v>
      </c>
      <c r="L197" s="42"/>
      <c r="M197" s="37">
        <f t="shared" si="77"/>
        <v>0</v>
      </c>
      <c r="N197" s="42"/>
      <c r="O197" s="37">
        <f t="shared" si="82"/>
        <v>0</v>
      </c>
      <c r="P197" s="37"/>
      <c r="Q197" s="37"/>
      <c r="R197" s="42"/>
      <c r="S197" s="37">
        <f t="shared" si="98"/>
        <v>0</v>
      </c>
      <c r="T197" s="37"/>
      <c r="U197" s="37"/>
      <c r="V197" s="42"/>
      <c r="W197" s="37">
        <f t="shared" si="83"/>
        <v>0</v>
      </c>
      <c r="X197" s="37"/>
      <c r="Y197" s="37"/>
      <c r="Z197" s="42"/>
      <c r="AA197" s="37">
        <f t="shared" si="99"/>
        <v>0</v>
      </c>
      <c r="AB197" s="37"/>
      <c r="AC197" s="37"/>
      <c r="AD197" s="13">
        <f t="shared" si="72"/>
        <v>1</v>
      </c>
      <c r="AE197" s="14">
        <v>1</v>
      </c>
      <c r="AF197" s="14">
        <f t="shared" si="75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0"/>
        <v>1716551.8</v>
      </c>
      <c r="F198" s="36"/>
      <c r="G198" s="37">
        <f t="shared" si="74"/>
        <v>0</v>
      </c>
      <c r="H198" s="36">
        <v>1</v>
      </c>
      <c r="I198" s="37">
        <f t="shared" si="101"/>
        <v>1716551.8</v>
      </c>
      <c r="J198" s="42"/>
      <c r="K198" s="37">
        <f t="shared" si="96"/>
        <v>0</v>
      </c>
      <c r="L198" s="42"/>
      <c r="M198" s="37">
        <f t="shared" si="77"/>
        <v>0</v>
      </c>
      <c r="N198" s="42"/>
      <c r="O198" s="37">
        <f t="shared" si="82"/>
        <v>0</v>
      </c>
      <c r="P198" s="37"/>
      <c r="Q198" s="37"/>
      <c r="R198" s="42"/>
      <c r="S198" s="37">
        <f t="shared" si="98"/>
        <v>0</v>
      </c>
      <c r="T198" s="37"/>
      <c r="U198" s="37"/>
      <c r="V198" s="42"/>
      <c r="W198" s="37">
        <f t="shared" si="83"/>
        <v>0</v>
      </c>
      <c r="X198" s="37"/>
      <c r="Y198" s="37"/>
      <c r="Z198" s="42"/>
      <c r="AA198" s="37">
        <f t="shared" si="99"/>
        <v>0</v>
      </c>
      <c r="AB198" s="37"/>
      <c r="AC198" s="37"/>
      <c r="AD198" s="13">
        <f t="shared" si="72"/>
        <v>1</v>
      </c>
      <c r="AE198" s="14">
        <v>1</v>
      </c>
      <c r="AF198" s="14">
        <f t="shared" si="75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0"/>
        <v>1287413.8499999999</v>
      </c>
      <c r="F199" s="36"/>
      <c r="G199" s="37">
        <f t="shared" si="74"/>
        <v>0</v>
      </c>
      <c r="H199" s="36"/>
      <c r="I199" s="37">
        <f t="shared" si="101"/>
        <v>0</v>
      </c>
      <c r="J199" s="42">
        <v>1</v>
      </c>
      <c r="K199" s="37">
        <f t="shared" si="96"/>
        <v>1287413.8499999999</v>
      </c>
      <c r="L199" s="42"/>
      <c r="M199" s="37">
        <f t="shared" si="77"/>
        <v>0</v>
      </c>
      <c r="N199" s="42"/>
      <c r="O199" s="37">
        <f t="shared" si="82"/>
        <v>0</v>
      </c>
      <c r="P199" s="37"/>
      <c r="Q199" s="37"/>
      <c r="R199" s="42"/>
      <c r="S199" s="37">
        <f t="shared" si="98"/>
        <v>0</v>
      </c>
      <c r="T199" s="37"/>
      <c r="U199" s="37"/>
      <c r="V199" s="42"/>
      <c r="W199" s="37">
        <f t="shared" si="83"/>
        <v>0</v>
      </c>
      <c r="X199" s="37"/>
      <c r="Y199" s="37"/>
      <c r="Z199" s="42"/>
      <c r="AA199" s="37">
        <f t="shared" si="99"/>
        <v>0</v>
      </c>
      <c r="AB199" s="37"/>
      <c r="AC199" s="37"/>
      <c r="AD199" s="13">
        <f t="shared" si="72"/>
        <v>1</v>
      </c>
      <c r="AE199" s="14">
        <v>1</v>
      </c>
      <c r="AF199" s="14">
        <f t="shared" si="75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0"/>
        <v>1287413.8499999999</v>
      </c>
      <c r="F200" s="36"/>
      <c r="G200" s="37">
        <f t="shared" si="74"/>
        <v>0</v>
      </c>
      <c r="H200" s="36"/>
      <c r="I200" s="37">
        <f t="shared" si="101"/>
        <v>0</v>
      </c>
      <c r="J200" s="42"/>
      <c r="K200" s="37">
        <f t="shared" si="96"/>
        <v>0</v>
      </c>
      <c r="L200" s="42">
        <v>0.8</v>
      </c>
      <c r="M200" s="37">
        <f t="shared" si="77"/>
        <v>1029931.08</v>
      </c>
      <c r="N200" s="42">
        <v>0.15</v>
      </c>
      <c r="O200" s="37">
        <f t="shared" si="82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98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3"/>
        <v>0</v>
      </c>
      <c r="X200" s="37"/>
      <c r="Y200" s="37"/>
      <c r="Z200" s="42"/>
      <c r="AA200" s="37">
        <f t="shared" si="99"/>
        <v>0</v>
      </c>
      <c r="AB200" s="37"/>
      <c r="AC200" s="37"/>
      <c r="AD200" s="13">
        <f t="shared" ref="AD200:AD263" si="102">F200+H200+J200+L200+P200+T200+X200+AB200</f>
        <v>1</v>
      </c>
      <c r="AE200" s="14">
        <v>1</v>
      </c>
      <c r="AF200" s="14">
        <f t="shared" si="75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0"/>
        <v>858275.9</v>
      </c>
      <c r="F201" s="36"/>
      <c r="G201" s="37">
        <f t="shared" ref="G201:G264" si="103">+F201*E201</f>
        <v>0</v>
      </c>
      <c r="H201" s="36"/>
      <c r="I201" s="37">
        <f t="shared" si="101"/>
        <v>0</v>
      </c>
      <c r="J201" s="42"/>
      <c r="K201" s="37">
        <f t="shared" si="96"/>
        <v>0</v>
      </c>
      <c r="L201" s="42"/>
      <c r="M201" s="37">
        <f t="shared" si="77"/>
        <v>0</v>
      </c>
      <c r="N201" s="42"/>
      <c r="O201" s="37">
        <f t="shared" si="82"/>
        <v>0</v>
      </c>
      <c r="P201" s="37"/>
      <c r="Q201" s="37"/>
      <c r="R201" s="42">
        <v>1</v>
      </c>
      <c r="S201" s="37">
        <f t="shared" si="98"/>
        <v>858275.9</v>
      </c>
      <c r="T201" s="42">
        <v>1</v>
      </c>
      <c r="U201" s="37">
        <f>T201*E201</f>
        <v>858275.9</v>
      </c>
      <c r="V201" s="42"/>
      <c r="W201" s="37">
        <f t="shared" si="83"/>
        <v>0</v>
      </c>
      <c r="X201" s="37"/>
      <c r="Y201" s="37"/>
      <c r="Z201" s="42"/>
      <c r="AA201" s="37">
        <f t="shared" si="99"/>
        <v>0</v>
      </c>
      <c r="AB201" s="37"/>
      <c r="AC201" s="37"/>
      <c r="AD201" s="13">
        <f t="shared" si="102"/>
        <v>1</v>
      </c>
      <c r="AE201" s="14">
        <v>1</v>
      </c>
      <c r="AF201" s="14">
        <f t="shared" ref="AF201:AF264" si="104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0"/>
        <v>686620.72</v>
      </c>
      <c r="F202" s="36"/>
      <c r="G202" s="37">
        <f t="shared" si="103"/>
        <v>0</v>
      </c>
      <c r="H202" s="36"/>
      <c r="I202" s="37"/>
      <c r="J202" s="42"/>
      <c r="K202" s="37">
        <f t="shared" si="96"/>
        <v>0</v>
      </c>
      <c r="L202" s="42"/>
      <c r="M202" s="37">
        <f t="shared" si="77"/>
        <v>0</v>
      </c>
      <c r="N202" s="42"/>
      <c r="O202" s="37">
        <f t="shared" si="82"/>
        <v>0</v>
      </c>
      <c r="P202" s="37"/>
      <c r="Q202" s="37"/>
      <c r="R202" s="42">
        <v>1</v>
      </c>
      <c r="S202" s="37">
        <f t="shared" si="98"/>
        <v>686620.72</v>
      </c>
      <c r="T202" s="42">
        <v>1</v>
      </c>
      <c r="U202" s="37">
        <f>T202*E202</f>
        <v>686620.72</v>
      </c>
      <c r="V202" s="42"/>
      <c r="W202" s="37">
        <f t="shared" si="83"/>
        <v>0</v>
      </c>
      <c r="X202" s="37"/>
      <c r="Y202" s="37"/>
      <c r="Z202" s="42"/>
      <c r="AA202" s="37">
        <f t="shared" si="99"/>
        <v>0</v>
      </c>
      <c r="AB202" s="37"/>
      <c r="AC202" s="37"/>
      <c r="AD202" s="13">
        <f t="shared" si="102"/>
        <v>1</v>
      </c>
      <c r="AE202" s="14">
        <v>1</v>
      </c>
      <c r="AF202" s="14">
        <f t="shared" si="104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0"/>
        <v>429137.95</v>
      </c>
      <c r="F203" s="36"/>
      <c r="G203" s="37">
        <f t="shared" si="103"/>
        <v>0</v>
      </c>
      <c r="H203" s="36"/>
      <c r="I203" s="37"/>
      <c r="J203" s="42"/>
      <c r="K203" s="37">
        <f t="shared" si="96"/>
        <v>0</v>
      </c>
      <c r="L203" s="42"/>
      <c r="M203" s="37">
        <f t="shared" si="77"/>
        <v>0</v>
      </c>
      <c r="N203" s="42"/>
      <c r="O203" s="37">
        <f t="shared" si="82"/>
        <v>0</v>
      </c>
      <c r="P203" s="37"/>
      <c r="Q203" s="37"/>
      <c r="R203" s="42">
        <v>0.1</v>
      </c>
      <c r="S203" s="37">
        <f t="shared" si="98"/>
        <v>42913.795000000006</v>
      </c>
      <c r="T203" s="42"/>
      <c r="U203" s="37">
        <f>T203*E203</f>
        <v>0</v>
      </c>
      <c r="V203" s="42">
        <v>0.9</v>
      </c>
      <c r="W203" s="37">
        <f t="shared" si="83"/>
        <v>386224.15500000003</v>
      </c>
      <c r="X203" s="42"/>
      <c r="Y203" s="37">
        <f t="shared" ref="Y203" si="105">X203*E203</f>
        <v>0</v>
      </c>
      <c r="Z203" s="42"/>
      <c r="AA203" s="37">
        <f t="shared" si="99"/>
        <v>0</v>
      </c>
      <c r="AB203" s="37"/>
      <c r="AC203" s="37"/>
      <c r="AD203" s="13">
        <f t="shared" si="102"/>
        <v>0</v>
      </c>
      <c r="AE203" s="14">
        <v>0</v>
      </c>
      <c r="AF203" s="14">
        <f t="shared" si="104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2"/>
        <v>0</v>
      </c>
      <c r="AE204" s="14">
        <v>0</v>
      </c>
      <c r="AF204" s="14">
        <f t="shared" si="104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3"/>
        <v>0</v>
      </c>
      <c r="H205" s="36"/>
      <c r="I205" s="37"/>
      <c r="J205" s="42"/>
      <c r="K205" s="37">
        <f t="shared" si="96"/>
        <v>0</v>
      </c>
      <c r="L205" s="42"/>
      <c r="M205" s="37">
        <f t="shared" si="77"/>
        <v>0</v>
      </c>
      <c r="N205" s="42"/>
      <c r="O205" s="37">
        <f t="shared" si="82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3"/>
        <v>250000</v>
      </c>
      <c r="X205" s="42">
        <v>1</v>
      </c>
      <c r="Y205" s="37">
        <f t="shared" ref="Y205:Y208" si="106">X205*E205</f>
        <v>250000</v>
      </c>
      <c r="Z205" s="42"/>
      <c r="AA205" s="37">
        <f>+Z205*E205</f>
        <v>0</v>
      </c>
      <c r="AB205" s="37"/>
      <c r="AC205" s="37"/>
      <c r="AD205" s="13">
        <f t="shared" si="102"/>
        <v>1</v>
      </c>
      <c r="AE205" s="14">
        <v>1</v>
      </c>
      <c r="AF205" s="14">
        <f t="shared" si="104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3"/>
        <v>0</v>
      </c>
      <c r="H206" s="36"/>
      <c r="I206" s="37"/>
      <c r="J206" s="42"/>
      <c r="K206" s="37">
        <f t="shared" si="96"/>
        <v>0</v>
      </c>
      <c r="L206" s="42"/>
      <c r="M206" s="37">
        <f t="shared" ref="M206:M269" si="107">+L206*$E206</f>
        <v>0</v>
      </c>
      <c r="N206" s="42"/>
      <c r="O206" s="37">
        <f t="shared" si="82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3"/>
        <v>250000</v>
      </c>
      <c r="X206" s="42"/>
      <c r="Y206" s="37">
        <f t="shared" si="106"/>
        <v>0</v>
      </c>
      <c r="Z206" s="42"/>
      <c r="AA206" s="37">
        <f>+Z206*E206</f>
        <v>0</v>
      </c>
      <c r="AB206" s="37"/>
      <c r="AC206" s="37"/>
      <c r="AD206" s="13">
        <f t="shared" si="102"/>
        <v>0</v>
      </c>
      <c r="AE206" s="14">
        <v>0</v>
      </c>
      <c r="AF206" s="14">
        <f t="shared" si="104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3"/>
        <v>0</v>
      </c>
      <c r="H207" s="36"/>
      <c r="I207" s="37"/>
      <c r="J207" s="42"/>
      <c r="K207" s="37">
        <f t="shared" si="96"/>
        <v>0</v>
      </c>
      <c r="L207" s="42"/>
      <c r="M207" s="37">
        <f t="shared" si="107"/>
        <v>0</v>
      </c>
      <c r="N207" s="42"/>
      <c r="O207" s="37">
        <f t="shared" si="82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3"/>
        <v>250000</v>
      </c>
      <c r="X207" s="42"/>
      <c r="Y207" s="37">
        <f t="shared" si="106"/>
        <v>0</v>
      </c>
      <c r="Z207" s="42"/>
      <c r="AA207" s="37">
        <f>+Z207*E207</f>
        <v>0</v>
      </c>
      <c r="AB207" s="37"/>
      <c r="AC207" s="37"/>
      <c r="AD207" s="13">
        <f t="shared" si="102"/>
        <v>0</v>
      </c>
      <c r="AE207" s="14">
        <v>0</v>
      </c>
      <c r="AF207" s="14">
        <f t="shared" si="104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3"/>
        <v>0</v>
      </c>
      <c r="H208" s="36"/>
      <c r="I208" s="37"/>
      <c r="J208" s="42"/>
      <c r="K208" s="37">
        <f t="shared" si="96"/>
        <v>0</v>
      </c>
      <c r="L208" s="42"/>
      <c r="M208" s="37">
        <f t="shared" si="107"/>
        <v>0</v>
      </c>
      <c r="N208" s="42"/>
      <c r="O208" s="37">
        <f t="shared" si="82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3"/>
        <v>250000</v>
      </c>
      <c r="X208" s="42"/>
      <c r="Y208" s="37">
        <f t="shared" si="106"/>
        <v>0</v>
      </c>
      <c r="Z208" s="42"/>
      <c r="AA208" s="37">
        <f>+Z208*E208</f>
        <v>0</v>
      </c>
      <c r="AB208" s="37"/>
      <c r="AC208" s="37"/>
      <c r="AD208" s="13">
        <f t="shared" si="102"/>
        <v>0</v>
      </c>
      <c r="AE208" s="14">
        <v>0</v>
      </c>
      <c r="AF208" s="14">
        <f t="shared" si="104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2"/>
        <v>0</v>
      </c>
      <c r="AE209" s="14">
        <v>0</v>
      </c>
      <c r="AF209" s="14">
        <f t="shared" si="104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3"/>
        <v>57496.56</v>
      </c>
      <c r="H210" s="36"/>
      <c r="I210" s="37"/>
      <c r="J210" s="42"/>
      <c r="K210" s="37">
        <f t="shared" si="96"/>
        <v>0</v>
      </c>
      <c r="L210" s="42"/>
      <c r="M210" s="37">
        <f t="shared" si="107"/>
        <v>0</v>
      </c>
      <c r="N210" s="42"/>
      <c r="O210" s="37">
        <f t="shared" si="82"/>
        <v>0</v>
      </c>
      <c r="P210" s="37"/>
      <c r="Q210" s="37"/>
      <c r="R210" s="42"/>
      <c r="S210" s="37">
        <f t="shared" ref="S210:S219" si="108">+R210*E210</f>
        <v>0</v>
      </c>
      <c r="T210" s="37"/>
      <c r="U210" s="37"/>
      <c r="V210" s="42"/>
      <c r="W210" s="37">
        <f t="shared" si="83"/>
        <v>0</v>
      </c>
      <c r="X210" s="37"/>
      <c r="Y210" s="37"/>
      <c r="Z210" s="42"/>
      <c r="AA210" s="37">
        <f t="shared" ref="AA210:AA219" si="109">+Z210*E210</f>
        <v>0</v>
      </c>
      <c r="AB210" s="37"/>
      <c r="AC210" s="37"/>
      <c r="AD210" s="13">
        <f t="shared" si="102"/>
        <v>1</v>
      </c>
      <c r="AE210" s="14">
        <v>1</v>
      </c>
      <c r="AF210" s="14">
        <f t="shared" si="104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0">+D211*$C$209</f>
        <v>287482.8</v>
      </c>
      <c r="F211" s="36"/>
      <c r="G211" s="37">
        <f t="shared" si="103"/>
        <v>0</v>
      </c>
      <c r="H211" s="36"/>
      <c r="I211" s="37"/>
      <c r="J211" s="42">
        <v>1</v>
      </c>
      <c r="K211" s="37">
        <f t="shared" si="96"/>
        <v>287482.8</v>
      </c>
      <c r="L211" s="42"/>
      <c r="M211" s="37">
        <f t="shared" si="107"/>
        <v>0</v>
      </c>
      <c r="N211" s="42"/>
      <c r="O211" s="37">
        <f t="shared" si="82"/>
        <v>0</v>
      </c>
      <c r="P211" s="37"/>
      <c r="Q211" s="37"/>
      <c r="R211" s="42"/>
      <c r="S211" s="37">
        <f t="shared" si="108"/>
        <v>0</v>
      </c>
      <c r="T211" s="37"/>
      <c r="U211" s="37"/>
      <c r="V211" s="42"/>
      <c r="W211" s="37">
        <f t="shared" si="83"/>
        <v>0</v>
      </c>
      <c r="X211" s="37"/>
      <c r="Y211" s="37"/>
      <c r="Z211" s="42"/>
      <c r="AA211" s="37">
        <f t="shared" si="109"/>
        <v>0</v>
      </c>
      <c r="AB211" s="37"/>
      <c r="AC211" s="37"/>
      <c r="AD211" s="13">
        <f t="shared" si="102"/>
        <v>1</v>
      </c>
      <c r="AE211" s="14">
        <v>1</v>
      </c>
      <c r="AF211" s="14">
        <f t="shared" si="104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0"/>
        <v>431224.2</v>
      </c>
      <c r="F212" s="36"/>
      <c r="G212" s="37">
        <f t="shared" si="103"/>
        <v>0</v>
      </c>
      <c r="H212" s="36"/>
      <c r="I212" s="37">
        <f>+H212*$E212</f>
        <v>0</v>
      </c>
      <c r="J212" s="42">
        <v>1</v>
      </c>
      <c r="K212" s="37">
        <f t="shared" si="96"/>
        <v>431224.2</v>
      </c>
      <c r="L212" s="42"/>
      <c r="M212" s="37">
        <f t="shared" si="107"/>
        <v>0</v>
      </c>
      <c r="N212" s="42"/>
      <c r="O212" s="37">
        <f t="shared" si="82"/>
        <v>0</v>
      </c>
      <c r="P212" s="37"/>
      <c r="Q212" s="37"/>
      <c r="R212" s="42"/>
      <c r="S212" s="37">
        <f t="shared" si="108"/>
        <v>0</v>
      </c>
      <c r="T212" s="37"/>
      <c r="U212" s="37"/>
      <c r="V212" s="42"/>
      <c r="W212" s="37">
        <f t="shared" si="83"/>
        <v>0</v>
      </c>
      <c r="X212" s="37"/>
      <c r="Y212" s="37"/>
      <c r="Z212" s="42"/>
      <c r="AA212" s="37">
        <f t="shared" si="109"/>
        <v>0</v>
      </c>
      <c r="AB212" s="37"/>
      <c r="AC212" s="37"/>
      <c r="AD212" s="13">
        <f t="shared" si="102"/>
        <v>1</v>
      </c>
      <c r="AE212" s="14">
        <v>1</v>
      </c>
      <c r="AF212" s="14">
        <f t="shared" si="104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0"/>
        <v>431224.2</v>
      </c>
      <c r="F213" s="36"/>
      <c r="G213" s="37">
        <f t="shared" si="103"/>
        <v>0</v>
      </c>
      <c r="H213" s="36"/>
      <c r="I213" s="37">
        <f>+H213*$E213</f>
        <v>0</v>
      </c>
      <c r="J213" s="42">
        <v>0.8</v>
      </c>
      <c r="K213" s="37">
        <f t="shared" si="96"/>
        <v>344979.36000000004</v>
      </c>
      <c r="L213" s="42">
        <v>0.2</v>
      </c>
      <c r="M213" s="37">
        <f t="shared" si="107"/>
        <v>86244.840000000011</v>
      </c>
      <c r="N213" s="42"/>
      <c r="O213" s="37">
        <f t="shared" si="82"/>
        <v>0</v>
      </c>
      <c r="P213" s="37"/>
      <c r="Q213" s="37"/>
      <c r="R213" s="42"/>
      <c r="S213" s="37">
        <f t="shared" si="108"/>
        <v>0</v>
      </c>
      <c r="T213" s="37"/>
      <c r="U213" s="37"/>
      <c r="V213" s="42"/>
      <c r="W213" s="37">
        <f t="shared" si="83"/>
        <v>0</v>
      </c>
      <c r="X213" s="37"/>
      <c r="Y213" s="37"/>
      <c r="Z213" s="42"/>
      <c r="AA213" s="37">
        <f t="shared" si="109"/>
        <v>0</v>
      </c>
      <c r="AB213" s="37"/>
      <c r="AC213" s="37"/>
      <c r="AD213" s="13">
        <f t="shared" si="102"/>
        <v>1</v>
      </c>
      <c r="AE213" s="14">
        <v>1</v>
      </c>
      <c r="AF213" s="14">
        <f t="shared" si="104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0"/>
        <v>431224.2</v>
      </c>
      <c r="F214" s="36"/>
      <c r="G214" s="37">
        <f t="shared" si="103"/>
        <v>0</v>
      </c>
      <c r="H214" s="36"/>
      <c r="I214" s="37">
        <f>+H214*$E214</f>
        <v>0</v>
      </c>
      <c r="J214" s="42">
        <v>0.1</v>
      </c>
      <c r="K214" s="37">
        <f t="shared" si="96"/>
        <v>43122.420000000006</v>
      </c>
      <c r="L214" s="42">
        <v>0.9</v>
      </c>
      <c r="M214" s="37">
        <f t="shared" si="107"/>
        <v>388101.78</v>
      </c>
      <c r="N214" s="42"/>
      <c r="O214" s="37">
        <f t="shared" si="82"/>
        <v>0</v>
      </c>
      <c r="P214" s="37"/>
      <c r="Q214" s="37"/>
      <c r="R214" s="42"/>
      <c r="S214" s="37">
        <f t="shared" si="108"/>
        <v>0</v>
      </c>
      <c r="T214" s="37"/>
      <c r="U214" s="37"/>
      <c r="V214" s="42"/>
      <c r="W214" s="37">
        <f t="shared" si="83"/>
        <v>0</v>
      </c>
      <c r="X214" s="37"/>
      <c r="Y214" s="37"/>
      <c r="Z214" s="42"/>
      <c r="AA214" s="37">
        <f t="shared" si="109"/>
        <v>0</v>
      </c>
      <c r="AB214" s="37"/>
      <c r="AC214" s="37"/>
      <c r="AD214" s="13">
        <f t="shared" si="102"/>
        <v>1</v>
      </c>
      <c r="AE214" s="14">
        <v>1</v>
      </c>
      <c r="AF214" s="14">
        <f t="shared" si="104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0"/>
        <v>431224.2</v>
      </c>
      <c r="F215" s="36"/>
      <c r="G215" s="37">
        <f t="shared" si="103"/>
        <v>0</v>
      </c>
      <c r="H215" s="36"/>
      <c r="I215" s="37"/>
      <c r="J215" s="42"/>
      <c r="K215" s="37">
        <f t="shared" si="96"/>
        <v>0</v>
      </c>
      <c r="L215" s="42"/>
      <c r="M215" s="37">
        <f t="shared" si="107"/>
        <v>0</v>
      </c>
      <c r="N215" s="42">
        <v>1</v>
      </c>
      <c r="O215" s="37">
        <f t="shared" si="82"/>
        <v>431224.2</v>
      </c>
      <c r="P215" s="42">
        <v>1</v>
      </c>
      <c r="Q215" s="37">
        <f>P215*E215</f>
        <v>431224.2</v>
      </c>
      <c r="R215" s="42"/>
      <c r="S215" s="37">
        <f t="shared" si="108"/>
        <v>0</v>
      </c>
      <c r="T215" s="37"/>
      <c r="U215" s="37"/>
      <c r="V215" s="42"/>
      <c r="W215" s="37">
        <f t="shared" si="83"/>
        <v>0</v>
      </c>
      <c r="X215" s="37"/>
      <c r="Y215" s="37"/>
      <c r="Z215" s="42"/>
      <c r="AA215" s="37">
        <f t="shared" si="109"/>
        <v>0</v>
      </c>
      <c r="AB215" s="37"/>
      <c r="AC215" s="37"/>
      <c r="AD215" s="13">
        <f t="shared" si="102"/>
        <v>1</v>
      </c>
      <c r="AE215" s="14">
        <v>1</v>
      </c>
      <c r="AF215" s="14">
        <f t="shared" si="104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0"/>
        <v>287482.8</v>
      </c>
      <c r="F216" s="36"/>
      <c r="G216" s="37">
        <f t="shared" si="103"/>
        <v>0</v>
      </c>
      <c r="H216" s="36"/>
      <c r="I216" s="37"/>
      <c r="J216" s="42"/>
      <c r="K216" s="37">
        <f t="shared" si="96"/>
        <v>0</v>
      </c>
      <c r="L216" s="42"/>
      <c r="M216" s="37">
        <f t="shared" si="107"/>
        <v>0</v>
      </c>
      <c r="N216" s="42"/>
      <c r="O216" s="37">
        <f t="shared" ref="O216:O278" si="111">+N216*$E216</f>
        <v>0</v>
      </c>
      <c r="P216" s="37"/>
      <c r="Q216" s="37"/>
      <c r="R216" s="42">
        <v>1</v>
      </c>
      <c r="S216" s="37">
        <f t="shared" si="108"/>
        <v>287482.8</v>
      </c>
      <c r="T216" s="42">
        <v>1</v>
      </c>
      <c r="U216" s="37">
        <f>T216*E216</f>
        <v>287482.8</v>
      </c>
      <c r="V216" s="42"/>
      <c r="W216" s="37">
        <f t="shared" ref="W216:W279" si="112">+V216*$E216</f>
        <v>0</v>
      </c>
      <c r="X216" s="37"/>
      <c r="Y216" s="37"/>
      <c r="Z216" s="42"/>
      <c r="AA216" s="37">
        <f t="shared" si="109"/>
        <v>0</v>
      </c>
      <c r="AB216" s="37"/>
      <c r="AC216" s="37"/>
      <c r="AD216" s="13">
        <f t="shared" si="102"/>
        <v>1</v>
      </c>
      <c r="AE216" s="14">
        <v>1</v>
      </c>
      <c r="AF216" s="14">
        <f t="shared" si="104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0"/>
        <v>229986.24</v>
      </c>
      <c r="F217" s="36"/>
      <c r="G217" s="37">
        <f t="shared" si="103"/>
        <v>0</v>
      </c>
      <c r="H217" s="36"/>
      <c r="I217" s="37">
        <f>+H217*$E217</f>
        <v>0</v>
      </c>
      <c r="J217" s="42"/>
      <c r="K217" s="37">
        <f t="shared" si="96"/>
        <v>0</v>
      </c>
      <c r="L217" s="42"/>
      <c r="M217" s="37">
        <f t="shared" si="107"/>
        <v>0</v>
      </c>
      <c r="N217" s="42"/>
      <c r="O217" s="37">
        <f t="shared" si="111"/>
        <v>0</v>
      </c>
      <c r="P217" s="37"/>
      <c r="Q217" s="37"/>
      <c r="R217" s="42">
        <v>1</v>
      </c>
      <c r="S217" s="37">
        <f t="shared" si="108"/>
        <v>229986.24</v>
      </c>
      <c r="T217" s="42">
        <v>1</v>
      </c>
      <c r="U217" s="37">
        <f t="shared" ref="U217:U218" si="113">T217*E217</f>
        <v>229986.24</v>
      </c>
      <c r="V217" s="42"/>
      <c r="W217" s="37">
        <f t="shared" si="112"/>
        <v>0</v>
      </c>
      <c r="X217" s="37"/>
      <c r="Y217" s="37"/>
      <c r="Z217" s="42"/>
      <c r="AA217" s="37">
        <f t="shared" si="109"/>
        <v>0</v>
      </c>
      <c r="AB217" s="37"/>
      <c r="AC217" s="37"/>
      <c r="AD217" s="13">
        <f t="shared" si="102"/>
        <v>1</v>
      </c>
      <c r="AE217" s="14">
        <v>1</v>
      </c>
      <c r="AF217" s="14">
        <f t="shared" si="104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0"/>
        <v>143741.4</v>
      </c>
      <c r="F218" s="36"/>
      <c r="G218" s="37">
        <f t="shared" si="103"/>
        <v>0</v>
      </c>
      <c r="H218" s="36"/>
      <c r="I218" s="37"/>
      <c r="J218" s="42"/>
      <c r="K218" s="37">
        <f t="shared" si="96"/>
        <v>0</v>
      </c>
      <c r="L218" s="42"/>
      <c r="M218" s="37">
        <f t="shared" si="107"/>
        <v>0</v>
      </c>
      <c r="N218" s="42"/>
      <c r="O218" s="37">
        <f t="shared" si="111"/>
        <v>0</v>
      </c>
      <c r="P218" s="37"/>
      <c r="Q218" s="37"/>
      <c r="R218" s="42">
        <v>1</v>
      </c>
      <c r="S218" s="37">
        <f t="shared" si="108"/>
        <v>143741.4</v>
      </c>
      <c r="T218" s="42">
        <v>1</v>
      </c>
      <c r="U218" s="37">
        <f t="shared" si="113"/>
        <v>143741.4</v>
      </c>
      <c r="V218" s="42"/>
      <c r="W218" s="37">
        <f t="shared" si="112"/>
        <v>0</v>
      </c>
      <c r="X218" s="37"/>
      <c r="Y218" s="37"/>
      <c r="Z218" s="42"/>
      <c r="AA218" s="37">
        <f t="shared" si="109"/>
        <v>0</v>
      </c>
      <c r="AB218" s="37"/>
      <c r="AC218" s="37"/>
      <c r="AD218" s="13">
        <f t="shared" si="102"/>
        <v>1</v>
      </c>
      <c r="AE218" s="14">
        <v>1</v>
      </c>
      <c r="AF218" s="14">
        <f t="shared" si="104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0"/>
        <v>143741.4</v>
      </c>
      <c r="F219" s="36"/>
      <c r="G219" s="37">
        <f t="shared" si="103"/>
        <v>0</v>
      </c>
      <c r="H219" s="36"/>
      <c r="I219" s="37"/>
      <c r="J219" s="42"/>
      <c r="K219" s="37">
        <f t="shared" si="96"/>
        <v>0</v>
      </c>
      <c r="L219" s="42"/>
      <c r="M219" s="37">
        <f t="shared" si="107"/>
        <v>0</v>
      </c>
      <c r="N219" s="42"/>
      <c r="O219" s="37">
        <f t="shared" si="111"/>
        <v>0</v>
      </c>
      <c r="P219" s="37"/>
      <c r="Q219" s="37"/>
      <c r="R219" s="42"/>
      <c r="S219" s="37">
        <f t="shared" si="108"/>
        <v>0</v>
      </c>
      <c r="T219" s="37"/>
      <c r="U219" s="37"/>
      <c r="V219" s="42"/>
      <c r="W219" s="37">
        <f t="shared" si="112"/>
        <v>0</v>
      </c>
      <c r="X219" s="37"/>
      <c r="Y219" s="37"/>
      <c r="Z219" s="42">
        <v>1</v>
      </c>
      <c r="AA219" s="37">
        <f t="shared" si="109"/>
        <v>143741.4</v>
      </c>
      <c r="AB219" s="42"/>
      <c r="AC219" s="37">
        <f>AB219*E219</f>
        <v>0</v>
      </c>
      <c r="AD219" s="13">
        <f t="shared" si="102"/>
        <v>0</v>
      </c>
      <c r="AE219" s="14">
        <v>0</v>
      </c>
      <c r="AF219" s="14">
        <f t="shared" si="104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2"/>
        <v>0</v>
      </c>
      <c r="AE220" s="14">
        <v>0</v>
      </c>
      <c r="AF220" s="14">
        <f t="shared" si="104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3"/>
        <v>0</v>
      </c>
      <c r="H221" s="36"/>
      <c r="I221" s="37"/>
      <c r="J221" s="42"/>
      <c r="K221" s="37">
        <f t="shared" si="96"/>
        <v>0</v>
      </c>
      <c r="L221" s="42"/>
      <c r="M221" s="37">
        <f t="shared" si="107"/>
        <v>0</v>
      </c>
      <c r="N221" s="42"/>
      <c r="O221" s="37">
        <f t="shared" si="111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2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2"/>
        <v>0</v>
      </c>
      <c r="AE221" s="14">
        <v>0</v>
      </c>
      <c r="AF221" s="14">
        <f t="shared" si="104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6"/>
        <v>0</v>
      </c>
      <c r="L222" s="42"/>
      <c r="M222" s="37">
        <f t="shared" si="107"/>
        <v>0</v>
      </c>
      <c r="N222" s="42"/>
      <c r="O222" s="37">
        <f t="shared" si="111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2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2"/>
        <v>1.0002</v>
      </c>
      <c r="AE222" s="14">
        <v>1.0002</v>
      </c>
      <c r="AF222" s="14">
        <f t="shared" si="104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3"/>
        <v>0</v>
      </c>
      <c r="H223" s="36"/>
      <c r="I223" s="37">
        <f>+H223*$E223</f>
        <v>0</v>
      </c>
      <c r="J223" s="42"/>
      <c r="K223" s="37">
        <f t="shared" si="96"/>
        <v>0</v>
      </c>
      <c r="L223" s="42"/>
      <c r="M223" s="37">
        <f t="shared" si="107"/>
        <v>0</v>
      </c>
      <c r="N223" s="42">
        <v>0.9</v>
      </c>
      <c r="O223" s="37">
        <f t="shared" si="111"/>
        <v>611992.80000000005</v>
      </c>
      <c r="P223" s="42"/>
      <c r="Q223" s="37">
        <f t="shared" ref="Q223" si="114">P223*E223</f>
        <v>0</v>
      </c>
      <c r="R223" s="42">
        <v>0.1</v>
      </c>
      <c r="S223" s="37">
        <f>+R223*E223</f>
        <v>67999.199999999997</v>
      </c>
      <c r="T223" s="42"/>
      <c r="U223" s="37">
        <f t="shared" ref="U223" si="115">T223*E223</f>
        <v>0</v>
      </c>
      <c r="V223" s="42"/>
      <c r="W223" s="37">
        <f t="shared" si="112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2"/>
        <v>0</v>
      </c>
      <c r="AE223" s="14">
        <v>0</v>
      </c>
      <c r="AF223" s="14">
        <f t="shared" si="104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3"/>
        <v>0</v>
      </c>
      <c r="H224" s="36"/>
      <c r="I224" s="37">
        <f>+H224*$E224</f>
        <v>0</v>
      </c>
      <c r="J224" s="42"/>
      <c r="K224" s="37">
        <f t="shared" si="96"/>
        <v>0</v>
      </c>
      <c r="L224" s="42"/>
      <c r="M224" s="37">
        <f t="shared" si="107"/>
        <v>0</v>
      </c>
      <c r="N224" s="42"/>
      <c r="O224" s="37">
        <f t="shared" si="111"/>
        <v>0</v>
      </c>
      <c r="P224" s="37"/>
      <c r="Q224" s="37"/>
      <c r="R224" s="42">
        <v>0.5</v>
      </c>
      <c r="S224" s="37">
        <f>+R224*E224+4549</f>
        <v>344545</v>
      </c>
      <c r="T224" s="37"/>
      <c r="U224" s="37"/>
      <c r="V224" s="42">
        <v>0.5</v>
      </c>
      <c r="W224" s="37">
        <f>+V224*$E224-4549</f>
        <v>335447</v>
      </c>
      <c r="X224" s="37"/>
      <c r="Y224" s="37"/>
      <c r="Z224" s="42"/>
      <c r="AA224" s="37">
        <f>+Z224*E224</f>
        <v>0</v>
      </c>
      <c r="AB224" s="37"/>
      <c r="AC224" s="37"/>
      <c r="AD224" s="13">
        <f t="shared" si="102"/>
        <v>0</v>
      </c>
      <c r="AE224" s="14">
        <v>0</v>
      </c>
      <c r="AF224" s="14">
        <f t="shared" si="104"/>
        <v>0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3"/>
        <v>0</v>
      </c>
      <c r="H225" s="36"/>
      <c r="I225" s="37">
        <f>+H225*$E225</f>
        <v>0</v>
      </c>
      <c r="J225" s="42"/>
      <c r="K225" s="37">
        <f t="shared" si="96"/>
        <v>0</v>
      </c>
      <c r="L225" s="42"/>
      <c r="M225" s="37">
        <f t="shared" si="107"/>
        <v>0</v>
      </c>
      <c r="N225" s="42"/>
      <c r="O225" s="37">
        <f t="shared" si="111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2"/>
        <v>0</v>
      </c>
      <c r="AE225" s="14">
        <v>0</v>
      </c>
      <c r="AF225" s="14">
        <f t="shared" si="104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2"/>
        <v>0</v>
      </c>
      <c r="AE226" s="14">
        <v>0</v>
      </c>
      <c r="AF226" s="14">
        <f t="shared" si="104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2"/>
        <v>0</v>
      </c>
      <c r="AE227" s="14">
        <v>0</v>
      </c>
      <c r="AF227" s="14">
        <f t="shared" si="104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3"/>
        <v>0</v>
      </c>
      <c r="H228" s="36"/>
      <c r="I228" s="37"/>
      <c r="J228" s="42"/>
      <c r="K228" s="37">
        <f t="shared" si="96"/>
        <v>0</v>
      </c>
      <c r="L228" s="42"/>
      <c r="M228" s="37">
        <f t="shared" si="107"/>
        <v>0</v>
      </c>
      <c r="N228" s="42">
        <v>1</v>
      </c>
      <c r="O228" s="37">
        <f t="shared" si="111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2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2"/>
        <v>1</v>
      </c>
      <c r="AE228" s="14">
        <v>1</v>
      </c>
      <c r="AF228" s="14">
        <f t="shared" si="104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3"/>
        <v>0</v>
      </c>
      <c r="H229" s="36"/>
      <c r="I229" s="37">
        <f>+H229*$E229</f>
        <v>0</v>
      </c>
      <c r="J229" s="42"/>
      <c r="K229" s="37">
        <f t="shared" si="96"/>
        <v>0</v>
      </c>
      <c r="L229" s="42"/>
      <c r="M229" s="37">
        <f t="shared" si="107"/>
        <v>0</v>
      </c>
      <c r="N229" s="42">
        <v>1</v>
      </c>
      <c r="O229" s="37">
        <f t="shared" si="111"/>
        <v>170000</v>
      </c>
      <c r="P229" s="42">
        <v>1</v>
      </c>
      <c r="Q229" s="37">
        <f t="shared" ref="Q229:Q230" si="116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2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2"/>
        <v>1</v>
      </c>
      <c r="AE229" s="14">
        <v>1</v>
      </c>
      <c r="AF229" s="14">
        <f t="shared" si="104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3"/>
        <v>0</v>
      </c>
      <c r="H230" s="36"/>
      <c r="I230" s="37">
        <f>+H230*$E230</f>
        <v>0</v>
      </c>
      <c r="J230" s="42"/>
      <c r="K230" s="37">
        <f t="shared" si="96"/>
        <v>0</v>
      </c>
      <c r="L230" s="42"/>
      <c r="M230" s="37">
        <f t="shared" si="107"/>
        <v>0</v>
      </c>
      <c r="N230" s="42">
        <v>1</v>
      </c>
      <c r="O230" s="37">
        <f t="shared" si="111"/>
        <v>205000</v>
      </c>
      <c r="P230" s="42">
        <v>0.95</v>
      </c>
      <c r="Q230" s="37">
        <f t="shared" si="116"/>
        <v>194750</v>
      </c>
      <c r="R230" s="42"/>
      <c r="S230" s="37">
        <f>+R230*E230</f>
        <v>0</v>
      </c>
      <c r="T230" s="37"/>
      <c r="U230" s="37"/>
      <c r="V230" s="42"/>
      <c r="W230" s="37">
        <f t="shared" si="112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2"/>
        <v>0.95</v>
      </c>
      <c r="AE230" s="14">
        <v>0.95</v>
      </c>
      <c r="AF230" s="14">
        <f t="shared" si="104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3"/>
        <v>0</v>
      </c>
      <c r="H231" s="36"/>
      <c r="I231" s="37"/>
      <c r="J231" s="42"/>
      <c r="K231" s="37">
        <f t="shared" si="96"/>
        <v>0</v>
      </c>
      <c r="L231" s="42"/>
      <c r="M231" s="37">
        <f t="shared" si="107"/>
        <v>0</v>
      </c>
      <c r="N231" s="42"/>
      <c r="O231" s="37">
        <f t="shared" si="111"/>
        <v>0</v>
      </c>
      <c r="P231" s="37"/>
      <c r="Q231" s="37"/>
      <c r="R231" s="42">
        <v>1</v>
      </c>
      <c r="S231" s="37">
        <f>+R231*E231</f>
        <v>170000</v>
      </c>
      <c r="T231" s="37"/>
      <c r="U231" s="37"/>
      <c r="V231" s="42"/>
      <c r="W231" s="37">
        <f t="shared" si="112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2"/>
        <v>0</v>
      </c>
      <c r="AE231" s="14">
        <v>0</v>
      </c>
      <c r="AF231" s="14">
        <f t="shared" si="104"/>
        <v>0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3"/>
        <v>0</v>
      </c>
      <c r="H232" s="36"/>
      <c r="I232" s="37"/>
      <c r="J232" s="42"/>
      <c r="K232" s="37">
        <f t="shared" si="96"/>
        <v>0</v>
      </c>
      <c r="L232" s="42"/>
      <c r="M232" s="37">
        <f t="shared" si="107"/>
        <v>0</v>
      </c>
      <c r="N232" s="42"/>
      <c r="O232" s="37">
        <f t="shared" si="111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2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2"/>
        <v>0</v>
      </c>
      <c r="AE232" s="14">
        <v>0</v>
      </c>
      <c r="AF232" s="14">
        <f t="shared" si="104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2"/>
        <v>0</v>
      </c>
      <c r="AE233" s="14">
        <v>0</v>
      </c>
      <c r="AF233" s="14">
        <f t="shared" si="104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3"/>
        <v>0</v>
      </c>
      <c r="H234" s="36"/>
      <c r="I234" s="37"/>
      <c r="J234" s="42"/>
      <c r="K234" s="37">
        <f t="shared" si="96"/>
        <v>0</v>
      </c>
      <c r="L234" s="42"/>
      <c r="M234" s="37">
        <f t="shared" si="107"/>
        <v>0</v>
      </c>
      <c r="N234" s="42">
        <v>1</v>
      </c>
      <c r="O234" s="37">
        <f t="shared" si="111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2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2"/>
        <v>1</v>
      </c>
      <c r="AE234" s="14">
        <v>1</v>
      </c>
      <c r="AF234" s="14">
        <f t="shared" si="104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3"/>
        <v>0</v>
      </c>
      <c r="H235" s="36"/>
      <c r="I235" s="37">
        <f>+H235*$E235</f>
        <v>0</v>
      </c>
      <c r="J235" s="42"/>
      <c r="K235" s="37">
        <f t="shared" si="96"/>
        <v>0</v>
      </c>
      <c r="L235" s="42"/>
      <c r="M235" s="37">
        <f t="shared" si="107"/>
        <v>0</v>
      </c>
      <c r="N235" s="42">
        <v>1</v>
      </c>
      <c r="O235" s="37">
        <f t="shared" si="111"/>
        <v>215000</v>
      </c>
      <c r="P235" s="42">
        <v>1</v>
      </c>
      <c r="Q235" s="37">
        <f t="shared" ref="Q235:Q236" si="117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2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2"/>
        <v>1</v>
      </c>
      <c r="AE235" s="14">
        <v>1</v>
      </c>
      <c r="AF235" s="14">
        <f t="shared" si="104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3"/>
        <v>0</v>
      </c>
      <c r="H236" s="36"/>
      <c r="I236" s="37">
        <f>+H236*$E236</f>
        <v>0</v>
      </c>
      <c r="J236" s="42"/>
      <c r="K236" s="37">
        <f t="shared" si="96"/>
        <v>0</v>
      </c>
      <c r="L236" s="42"/>
      <c r="M236" s="37">
        <f t="shared" si="107"/>
        <v>0</v>
      </c>
      <c r="N236" s="42">
        <v>1</v>
      </c>
      <c r="O236" s="37">
        <f t="shared" si="111"/>
        <v>255000</v>
      </c>
      <c r="P236" s="42">
        <v>1</v>
      </c>
      <c r="Q236" s="37">
        <f t="shared" si="117"/>
        <v>255000</v>
      </c>
      <c r="R236" s="42"/>
      <c r="S236" s="37">
        <f>+R236*E236</f>
        <v>0</v>
      </c>
      <c r="T236" s="37"/>
      <c r="U236" s="37"/>
      <c r="V236" s="42"/>
      <c r="W236" s="37">
        <f t="shared" si="112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2"/>
        <v>1</v>
      </c>
      <c r="AE236" s="14">
        <v>1</v>
      </c>
      <c r="AF236" s="14">
        <f t="shared" si="104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3"/>
        <v>0</v>
      </c>
      <c r="H237" s="36"/>
      <c r="I237" s="37"/>
      <c r="J237" s="42"/>
      <c r="K237" s="37">
        <f t="shared" si="96"/>
        <v>0</v>
      </c>
      <c r="L237" s="42"/>
      <c r="M237" s="37">
        <f t="shared" si="107"/>
        <v>0</v>
      </c>
      <c r="N237" s="42"/>
      <c r="O237" s="37">
        <f t="shared" si="111"/>
        <v>0</v>
      </c>
      <c r="P237" s="37"/>
      <c r="Q237" s="37"/>
      <c r="R237" s="42">
        <v>1</v>
      </c>
      <c r="S237" s="37">
        <f>+R237*E237</f>
        <v>215000</v>
      </c>
      <c r="T237" s="37"/>
      <c r="U237" s="37"/>
      <c r="V237" s="42"/>
      <c r="W237" s="37">
        <f t="shared" si="112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2"/>
        <v>0</v>
      </c>
      <c r="AE237" s="14">
        <v>0</v>
      </c>
      <c r="AF237" s="14">
        <f t="shared" si="104"/>
        <v>0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3"/>
        <v>0</v>
      </c>
      <c r="H238" s="36"/>
      <c r="I238" s="37"/>
      <c r="J238" s="42"/>
      <c r="K238" s="37">
        <f t="shared" si="96"/>
        <v>0</v>
      </c>
      <c r="L238" s="42"/>
      <c r="M238" s="37">
        <f t="shared" si="107"/>
        <v>0</v>
      </c>
      <c r="N238" s="42"/>
      <c r="O238" s="37">
        <f t="shared" si="111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2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2"/>
        <v>0</v>
      </c>
      <c r="AE238" s="14">
        <v>0</v>
      </c>
      <c r="AF238" s="14">
        <f t="shared" si="104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2"/>
        <v>0</v>
      </c>
      <c r="AE239" s="14">
        <v>0</v>
      </c>
      <c r="AF239" s="14">
        <f t="shared" si="104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3"/>
        <v>0</v>
      </c>
      <c r="H240" s="36"/>
      <c r="I240" s="37"/>
      <c r="J240" s="42"/>
      <c r="K240" s="37">
        <f t="shared" si="96"/>
        <v>0</v>
      </c>
      <c r="L240" s="42"/>
      <c r="M240" s="37">
        <f t="shared" si="107"/>
        <v>0</v>
      </c>
      <c r="N240" s="42">
        <v>1</v>
      </c>
      <c r="O240" s="37">
        <f t="shared" si="111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2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2"/>
        <v>1</v>
      </c>
      <c r="AE240" s="14">
        <v>1</v>
      </c>
      <c r="AF240" s="14">
        <f t="shared" si="104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3"/>
        <v>0</v>
      </c>
      <c r="H241" s="36"/>
      <c r="I241" s="37">
        <f>+H241*$E241</f>
        <v>0</v>
      </c>
      <c r="J241" s="42"/>
      <c r="K241" s="37">
        <f t="shared" si="96"/>
        <v>0</v>
      </c>
      <c r="L241" s="42"/>
      <c r="M241" s="37">
        <f t="shared" si="107"/>
        <v>0</v>
      </c>
      <c r="N241" s="42">
        <v>1</v>
      </c>
      <c r="O241" s="37">
        <f t="shared" si="111"/>
        <v>171900</v>
      </c>
      <c r="P241" s="42">
        <v>1</v>
      </c>
      <c r="Q241" s="37">
        <f t="shared" ref="Q241:Q242" si="118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2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2"/>
        <v>1</v>
      </c>
      <c r="AE241" s="14">
        <v>1</v>
      </c>
      <c r="AF241" s="14">
        <f t="shared" si="104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3"/>
        <v>0</v>
      </c>
      <c r="H242" s="36"/>
      <c r="I242" s="37">
        <f>+H242*$E242</f>
        <v>0</v>
      </c>
      <c r="J242" s="42"/>
      <c r="K242" s="37">
        <f t="shared" si="96"/>
        <v>0</v>
      </c>
      <c r="L242" s="42"/>
      <c r="M242" s="37">
        <f t="shared" si="107"/>
        <v>0</v>
      </c>
      <c r="N242" s="42">
        <v>1</v>
      </c>
      <c r="O242" s="37">
        <f t="shared" si="111"/>
        <v>206370</v>
      </c>
      <c r="P242" s="42">
        <v>1</v>
      </c>
      <c r="Q242" s="37">
        <f t="shared" si="118"/>
        <v>206370</v>
      </c>
      <c r="R242" s="42"/>
      <c r="S242" s="37">
        <f>+R242*E242</f>
        <v>0</v>
      </c>
      <c r="T242" s="37"/>
      <c r="U242" s="37"/>
      <c r="V242" s="42"/>
      <c r="W242" s="37">
        <f t="shared" si="112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2"/>
        <v>1</v>
      </c>
      <c r="AE242" s="14">
        <v>1</v>
      </c>
      <c r="AF242" s="14">
        <f t="shared" si="104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3"/>
        <v>0</v>
      </c>
      <c r="H243" s="36"/>
      <c r="I243" s="37">
        <f>+H243*$E243</f>
        <v>0</v>
      </c>
      <c r="J243" s="42"/>
      <c r="K243" s="37">
        <f t="shared" si="96"/>
        <v>0</v>
      </c>
      <c r="L243" s="42"/>
      <c r="M243" s="37">
        <f t="shared" si="107"/>
        <v>0</v>
      </c>
      <c r="N243" s="42"/>
      <c r="O243" s="37">
        <f t="shared" si="111"/>
        <v>0</v>
      </c>
      <c r="P243" s="37"/>
      <c r="Q243" s="37"/>
      <c r="R243" s="42">
        <v>1</v>
      </c>
      <c r="S243" s="37">
        <f>+R243*E243</f>
        <v>171975</v>
      </c>
      <c r="T243" s="37"/>
      <c r="U243" s="37"/>
      <c r="V243" s="42"/>
      <c r="W243" s="37">
        <f t="shared" si="112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2"/>
        <v>0</v>
      </c>
      <c r="AE243" s="14">
        <v>0</v>
      </c>
      <c r="AF243" s="14">
        <f t="shared" si="104"/>
        <v>0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3"/>
        <v>0</v>
      </c>
      <c r="H244" s="36"/>
      <c r="I244" s="37">
        <f>+H244*$E244</f>
        <v>0</v>
      </c>
      <c r="J244" s="42"/>
      <c r="K244" s="37">
        <f t="shared" si="96"/>
        <v>0</v>
      </c>
      <c r="L244" s="42"/>
      <c r="M244" s="37">
        <f t="shared" si="107"/>
        <v>0</v>
      </c>
      <c r="N244" s="42"/>
      <c r="O244" s="37">
        <f t="shared" si="111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2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2"/>
        <v>0</v>
      </c>
      <c r="AE244" s="14">
        <v>0</v>
      </c>
      <c r="AF244" s="14">
        <f t="shared" si="104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2"/>
        <v>0</v>
      </c>
      <c r="AE245" s="14">
        <v>0</v>
      </c>
      <c r="AF245" s="14">
        <f t="shared" si="104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3"/>
        <v>0</v>
      </c>
      <c r="H246" s="36"/>
      <c r="I246" s="37"/>
      <c r="J246" s="42"/>
      <c r="K246" s="37">
        <f t="shared" si="96"/>
        <v>0</v>
      </c>
      <c r="L246" s="42"/>
      <c r="M246" s="37">
        <f t="shared" si="107"/>
        <v>0</v>
      </c>
      <c r="N246" s="42">
        <v>1</v>
      </c>
      <c r="O246" s="37">
        <f t="shared" si="111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2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2"/>
        <v>1</v>
      </c>
      <c r="AE246" s="14">
        <v>1</v>
      </c>
      <c r="AF246" s="14">
        <f t="shared" si="104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3"/>
        <v>0</v>
      </c>
      <c r="H247" s="36"/>
      <c r="I247" s="37">
        <f>+H247*$E247</f>
        <v>0</v>
      </c>
      <c r="J247" s="42"/>
      <c r="K247" s="37">
        <f t="shared" si="96"/>
        <v>0</v>
      </c>
      <c r="L247" s="42"/>
      <c r="M247" s="37">
        <f t="shared" si="107"/>
        <v>0</v>
      </c>
      <c r="N247" s="42">
        <v>1</v>
      </c>
      <c r="O247" s="37">
        <f t="shared" si="111"/>
        <v>176675</v>
      </c>
      <c r="P247" s="42">
        <v>1</v>
      </c>
      <c r="Q247" s="37">
        <f t="shared" ref="Q247:Q248" si="119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2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2"/>
        <v>1</v>
      </c>
      <c r="AE247" s="14">
        <v>1</v>
      </c>
      <c r="AF247" s="14">
        <f t="shared" si="104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3"/>
        <v>0</v>
      </c>
      <c r="H248" s="36"/>
      <c r="I248" s="37">
        <f>+H248*$E248</f>
        <v>0</v>
      </c>
      <c r="J248" s="42"/>
      <c r="K248" s="37">
        <f t="shared" si="96"/>
        <v>0</v>
      </c>
      <c r="L248" s="42"/>
      <c r="M248" s="37">
        <f t="shared" si="107"/>
        <v>0</v>
      </c>
      <c r="N248" s="42">
        <v>1</v>
      </c>
      <c r="O248" s="37">
        <f t="shared" si="111"/>
        <v>212000</v>
      </c>
      <c r="P248" s="42">
        <v>1</v>
      </c>
      <c r="Q248" s="37">
        <f t="shared" si="119"/>
        <v>212000</v>
      </c>
      <c r="R248" s="42"/>
      <c r="S248" s="37">
        <f>+R248*E248</f>
        <v>0</v>
      </c>
      <c r="T248" s="37"/>
      <c r="U248" s="37"/>
      <c r="V248" s="42"/>
      <c r="W248" s="37">
        <f t="shared" si="112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2"/>
        <v>1</v>
      </c>
      <c r="AE248" s="14">
        <v>1</v>
      </c>
      <c r="AF248" s="14">
        <f t="shared" si="104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3"/>
        <v>0</v>
      </c>
      <c r="H249" s="36"/>
      <c r="I249" s="37">
        <f>+H249*$E249</f>
        <v>0</v>
      </c>
      <c r="J249" s="42"/>
      <c r="K249" s="37">
        <f t="shared" ref="K249:K276" si="120">+J249*$E249</f>
        <v>0</v>
      </c>
      <c r="L249" s="42"/>
      <c r="M249" s="37">
        <f t="shared" si="107"/>
        <v>0</v>
      </c>
      <c r="N249" s="42"/>
      <c r="O249" s="37">
        <f t="shared" si="111"/>
        <v>0</v>
      </c>
      <c r="P249" s="37"/>
      <c r="Q249" s="37"/>
      <c r="R249" s="42">
        <v>1</v>
      </c>
      <c r="S249" s="37">
        <f>+R249*E249</f>
        <v>175675</v>
      </c>
      <c r="T249" s="37"/>
      <c r="U249" s="37"/>
      <c r="V249" s="42"/>
      <c r="W249" s="37">
        <f t="shared" si="112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2"/>
        <v>0</v>
      </c>
      <c r="AE249" s="14">
        <v>0</v>
      </c>
      <c r="AF249" s="14">
        <f t="shared" si="104"/>
        <v>0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3"/>
        <v>0</v>
      </c>
      <c r="H250" s="36"/>
      <c r="I250" s="37">
        <f>+H250*$E250</f>
        <v>0</v>
      </c>
      <c r="J250" s="42"/>
      <c r="K250" s="37">
        <f t="shared" si="120"/>
        <v>0</v>
      </c>
      <c r="L250" s="42"/>
      <c r="M250" s="37">
        <f t="shared" si="107"/>
        <v>0</v>
      </c>
      <c r="N250" s="42"/>
      <c r="O250" s="37">
        <f t="shared" si="111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2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2"/>
        <v>0</v>
      </c>
      <c r="AE250" s="14">
        <v>0</v>
      </c>
      <c r="AF250" s="14">
        <f t="shared" si="104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2"/>
        <v>0</v>
      </c>
      <c r="AE251" s="14">
        <v>0</v>
      </c>
      <c r="AF251" s="14">
        <f t="shared" si="104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3"/>
        <v>0</v>
      </c>
      <c r="H252" s="36"/>
      <c r="I252" s="37"/>
      <c r="J252" s="42"/>
      <c r="K252" s="37">
        <f t="shared" si="120"/>
        <v>0</v>
      </c>
      <c r="L252" s="42"/>
      <c r="M252" s="37">
        <f t="shared" si="107"/>
        <v>0</v>
      </c>
      <c r="N252" s="42">
        <v>1</v>
      </c>
      <c r="O252" s="37">
        <f t="shared" si="111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2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2"/>
        <v>1</v>
      </c>
      <c r="AE252" s="14">
        <v>1</v>
      </c>
      <c r="AF252" s="14">
        <f t="shared" si="104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3"/>
        <v>0</v>
      </c>
      <c r="H253" s="36"/>
      <c r="I253" s="37">
        <f>+H253*$E253</f>
        <v>0</v>
      </c>
      <c r="J253" s="42"/>
      <c r="K253" s="37">
        <f t="shared" si="120"/>
        <v>0</v>
      </c>
      <c r="L253" s="42"/>
      <c r="M253" s="37">
        <f t="shared" si="107"/>
        <v>0</v>
      </c>
      <c r="N253" s="42">
        <v>1</v>
      </c>
      <c r="O253" s="37">
        <f t="shared" si="111"/>
        <v>34273</v>
      </c>
      <c r="P253" s="42">
        <v>1</v>
      </c>
      <c r="Q253" s="37">
        <f t="shared" ref="Q253:Q254" si="121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2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2"/>
        <v>1</v>
      </c>
      <c r="AE253" s="14">
        <v>1</v>
      </c>
      <c r="AF253" s="14">
        <f t="shared" si="104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3"/>
        <v>0</v>
      </c>
      <c r="H254" s="36"/>
      <c r="I254" s="37">
        <f>+H254*$E254</f>
        <v>0</v>
      </c>
      <c r="J254" s="42"/>
      <c r="K254" s="37">
        <f t="shared" si="120"/>
        <v>0</v>
      </c>
      <c r="L254" s="42"/>
      <c r="M254" s="37">
        <f t="shared" si="107"/>
        <v>0</v>
      </c>
      <c r="N254" s="42">
        <v>1</v>
      </c>
      <c r="O254" s="37">
        <f t="shared" si="111"/>
        <v>41130</v>
      </c>
      <c r="P254" s="42">
        <v>1</v>
      </c>
      <c r="Q254" s="37">
        <f t="shared" si="121"/>
        <v>41130</v>
      </c>
      <c r="R254" s="42"/>
      <c r="S254" s="37">
        <f>+R254*E254</f>
        <v>0</v>
      </c>
      <c r="T254" s="37"/>
      <c r="U254" s="37"/>
      <c r="V254" s="42"/>
      <c r="W254" s="37">
        <f t="shared" si="112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2"/>
        <v>1</v>
      </c>
      <c r="AE254" s="14">
        <v>1</v>
      </c>
      <c r="AF254" s="14">
        <f t="shared" si="104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3"/>
        <v>0</v>
      </c>
      <c r="H255" s="36"/>
      <c r="I255" s="37">
        <f>+H255*$E255</f>
        <v>0</v>
      </c>
      <c r="J255" s="42"/>
      <c r="K255" s="37">
        <f t="shared" si="120"/>
        <v>0</v>
      </c>
      <c r="L255" s="42"/>
      <c r="M255" s="37">
        <f t="shared" si="107"/>
        <v>0</v>
      </c>
      <c r="N255" s="42"/>
      <c r="O255" s="37">
        <f t="shared" si="111"/>
        <v>0</v>
      </c>
      <c r="P255" s="37"/>
      <c r="Q255" s="37"/>
      <c r="R255" s="42">
        <v>1</v>
      </c>
      <c r="S255" s="37">
        <f>+R255*E255</f>
        <v>34273</v>
      </c>
      <c r="T255" s="37"/>
      <c r="U255" s="37"/>
      <c r="V255" s="42"/>
      <c r="W255" s="37">
        <f t="shared" si="112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2"/>
        <v>0</v>
      </c>
      <c r="AE255" s="14">
        <v>0</v>
      </c>
      <c r="AF255" s="14">
        <f t="shared" si="104"/>
        <v>0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3"/>
        <v>0</v>
      </c>
      <c r="H256" s="36"/>
      <c r="I256" s="37">
        <f>+H256*$E256</f>
        <v>0</v>
      </c>
      <c r="J256" s="42"/>
      <c r="K256" s="37">
        <f t="shared" si="120"/>
        <v>0</v>
      </c>
      <c r="L256" s="42"/>
      <c r="M256" s="37">
        <f t="shared" si="107"/>
        <v>0</v>
      </c>
      <c r="N256" s="42"/>
      <c r="O256" s="37">
        <f t="shared" si="111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2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2"/>
        <v>0</v>
      </c>
      <c r="AE256" s="14">
        <v>0</v>
      </c>
      <c r="AF256" s="14">
        <f t="shared" si="104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2"/>
        <v>0</v>
      </c>
      <c r="AE257" s="14">
        <v>0</v>
      </c>
      <c r="AF257" s="14">
        <f t="shared" si="104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3"/>
        <v>0</v>
      </c>
      <c r="H258" s="36"/>
      <c r="I258" s="37"/>
      <c r="J258" s="42"/>
      <c r="K258" s="37">
        <f t="shared" si="120"/>
        <v>0</v>
      </c>
      <c r="L258" s="42"/>
      <c r="M258" s="37">
        <f t="shared" si="107"/>
        <v>0</v>
      </c>
      <c r="N258" s="42"/>
      <c r="O258" s="37">
        <f t="shared" si="111"/>
        <v>0</v>
      </c>
      <c r="P258" s="37"/>
      <c r="Q258" s="37"/>
      <c r="R258" s="42"/>
      <c r="S258" s="37">
        <f t="shared" ref="S258:S263" si="122">+R258*E258</f>
        <v>0</v>
      </c>
      <c r="T258" s="37"/>
      <c r="U258" s="37"/>
      <c r="V258" s="42"/>
      <c r="W258" s="37">
        <f t="shared" si="112"/>
        <v>0</v>
      </c>
      <c r="X258" s="37"/>
      <c r="Y258" s="37"/>
      <c r="Z258" s="42"/>
      <c r="AA258" s="37">
        <f t="shared" ref="AA258:AA269" si="123">+Z258*E258</f>
        <v>0</v>
      </c>
      <c r="AB258" s="37"/>
      <c r="AC258" s="37"/>
      <c r="AD258" s="13">
        <f t="shared" si="102"/>
        <v>0</v>
      </c>
      <c r="AE258" s="14">
        <v>0</v>
      </c>
      <c r="AF258" s="14">
        <f t="shared" si="104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3"/>
        <v>0</v>
      </c>
      <c r="H259" s="36"/>
      <c r="I259" s="37"/>
      <c r="J259" s="42"/>
      <c r="K259" s="37">
        <f t="shared" si="120"/>
        <v>0</v>
      </c>
      <c r="L259" s="42"/>
      <c r="M259" s="37">
        <f t="shared" si="107"/>
        <v>0</v>
      </c>
      <c r="N259" s="42"/>
      <c r="O259" s="37">
        <f t="shared" si="111"/>
        <v>0</v>
      </c>
      <c r="P259" s="37"/>
      <c r="Q259" s="37"/>
      <c r="R259" s="42">
        <v>1</v>
      </c>
      <c r="S259" s="37">
        <f t="shared" si="122"/>
        <v>250000</v>
      </c>
      <c r="T259" s="42">
        <v>1</v>
      </c>
      <c r="U259" s="37">
        <f t="shared" ref="U259" si="124">T259*E259</f>
        <v>250000</v>
      </c>
      <c r="V259" s="42"/>
      <c r="W259" s="37">
        <f t="shared" si="112"/>
        <v>0</v>
      </c>
      <c r="X259" s="37"/>
      <c r="Y259" s="37"/>
      <c r="Z259" s="42"/>
      <c r="AA259" s="37">
        <f t="shared" si="123"/>
        <v>0</v>
      </c>
      <c r="AB259" s="37"/>
      <c r="AC259" s="37"/>
      <c r="AD259" s="13">
        <f t="shared" si="102"/>
        <v>1</v>
      </c>
      <c r="AE259" s="14">
        <v>1</v>
      </c>
      <c r="AF259" s="14">
        <f t="shared" si="104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3"/>
        <v>0</v>
      </c>
      <c r="H260" s="36"/>
      <c r="I260" s="37"/>
      <c r="J260" s="42"/>
      <c r="K260" s="37">
        <f t="shared" si="120"/>
        <v>0</v>
      </c>
      <c r="L260" s="42"/>
      <c r="M260" s="37">
        <f t="shared" si="107"/>
        <v>0</v>
      </c>
      <c r="N260" s="42"/>
      <c r="O260" s="37">
        <f t="shared" si="111"/>
        <v>0</v>
      </c>
      <c r="P260" s="37"/>
      <c r="Q260" s="37"/>
      <c r="R260" s="42">
        <v>1</v>
      </c>
      <c r="S260" s="37">
        <f t="shared" si="122"/>
        <v>2530620</v>
      </c>
      <c r="T260" s="42">
        <v>0.62</v>
      </c>
      <c r="U260" s="37">
        <f>T260*E260+2026</f>
        <v>1571010.4</v>
      </c>
      <c r="V260" s="42"/>
      <c r="W260" s="37">
        <f t="shared" si="112"/>
        <v>0</v>
      </c>
      <c r="X260" s="37"/>
      <c r="Y260" s="37"/>
      <c r="Z260" s="42"/>
      <c r="AA260" s="37">
        <f t="shared" si="123"/>
        <v>0</v>
      </c>
      <c r="AB260" s="37"/>
      <c r="AC260" s="37"/>
      <c r="AD260" s="13">
        <f t="shared" si="102"/>
        <v>0.62</v>
      </c>
      <c r="AE260" s="14">
        <v>0.62</v>
      </c>
      <c r="AF260" s="14">
        <f t="shared" si="104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3"/>
        <v>0</v>
      </c>
      <c r="H261" s="36"/>
      <c r="I261" s="37"/>
      <c r="J261" s="42"/>
      <c r="K261" s="37">
        <f t="shared" si="120"/>
        <v>0</v>
      </c>
      <c r="L261" s="42"/>
      <c r="M261" s="37">
        <f t="shared" si="107"/>
        <v>0</v>
      </c>
      <c r="N261" s="42"/>
      <c r="O261" s="37">
        <f t="shared" si="111"/>
        <v>0</v>
      </c>
      <c r="P261" s="37"/>
      <c r="Q261" s="37"/>
      <c r="R261" s="42"/>
      <c r="S261" s="37">
        <f t="shared" si="122"/>
        <v>0</v>
      </c>
      <c r="T261" s="37"/>
      <c r="U261" s="37"/>
      <c r="V261" s="42"/>
      <c r="W261" s="37">
        <f t="shared" si="112"/>
        <v>0</v>
      </c>
      <c r="X261" s="37"/>
      <c r="Y261" s="37"/>
      <c r="Z261" s="42"/>
      <c r="AA261" s="37">
        <f t="shared" si="123"/>
        <v>0</v>
      </c>
      <c r="AB261" s="37"/>
      <c r="AC261" s="37"/>
      <c r="AD261" s="13">
        <f t="shared" si="102"/>
        <v>0</v>
      </c>
      <c r="AE261" s="14">
        <v>0</v>
      </c>
      <c r="AF261" s="14">
        <f t="shared" si="104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3"/>
        <v>0</v>
      </c>
      <c r="H262" s="36"/>
      <c r="I262" s="37"/>
      <c r="J262" s="42"/>
      <c r="K262" s="37">
        <f t="shared" si="120"/>
        <v>0</v>
      </c>
      <c r="L262" s="42"/>
      <c r="M262" s="37">
        <f t="shared" si="107"/>
        <v>0</v>
      </c>
      <c r="N262" s="42"/>
      <c r="O262" s="37">
        <f t="shared" si="111"/>
        <v>0</v>
      </c>
      <c r="P262" s="37"/>
      <c r="Q262" s="37"/>
      <c r="R262" s="42"/>
      <c r="S262" s="37">
        <f t="shared" si="122"/>
        <v>0</v>
      </c>
      <c r="T262" s="37"/>
      <c r="U262" s="37"/>
      <c r="V262" s="42"/>
      <c r="W262" s="37">
        <f t="shared" si="112"/>
        <v>0</v>
      </c>
      <c r="X262" s="37"/>
      <c r="Y262" s="37"/>
      <c r="Z262" s="42"/>
      <c r="AA262" s="37">
        <f t="shared" si="123"/>
        <v>0</v>
      </c>
      <c r="AB262" s="37"/>
      <c r="AC262" s="37"/>
      <c r="AD262" s="13">
        <f t="shared" si="102"/>
        <v>0</v>
      </c>
      <c r="AE262" s="14">
        <v>0</v>
      </c>
      <c r="AF262" s="14">
        <f t="shared" si="104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3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7"/>
        <v>0</v>
      </c>
      <c r="N263" s="42"/>
      <c r="O263" s="37">
        <f>+N263*$E263*0.8</f>
        <v>0</v>
      </c>
      <c r="P263" s="37"/>
      <c r="Q263" s="37"/>
      <c r="R263" s="42"/>
      <c r="S263" s="37">
        <f t="shared" si="122"/>
        <v>0</v>
      </c>
      <c r="T263" s="37"/>
      <c r="U263" s="37"/>
      <c r="V263" s="42"/>
      <c r="W263" s="37">
        <f t="shared" si="112"/>
        <v>0</v>
      </c>
      <c r="X263" s="37"/>
      <c r="Y263" s="37"/>
      <c r="Z263" s="42"/>
      <c r="AA263" s="37">
        <f t="shared" si="123"/>
        <v>0</v>
      </c>
      <c r="AB263" s="37"/>
      <c r="AC263" s="37"/>
      <c r="AD263" s="13">
        <f t="shared" si="102"/>
        <v>1</v>
      </c>
      <c r="AE263" s="14">
        <v>1</v>
      </c>
      <c r="AF263" s="14">
        <f t="shared" si="104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3"/>
        <v>0</v>
      </c>
      <c r="H264" s="36"/>
      <c r="I264" s="37"/>
      <c r="J264" s="42"/>
      <c r="K264" s="37">
        <f t="shared" si="120"/>
        <v>0</v>
      </c>
      <c r="L264" s="42"/>
      <c r="M264" s="37">
        <f t="shared" si="107"/>
        <v>0</v>
      </c>
      <c r="N264" s="42"/>
      <c r="O264" s="37">
        <f t="shared" si="111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23"/>
        <v>0</v>
      </c>
      <c r="AB264" s="37"/>
      <c r="AC264" s="37"/>
      <c r="AD264" s="13">
        <f t="shared" ref="AD264:AD327" si="125">F264+H264+J264+L264+P264+T264+X264+AB264</f>
        <v>0</v>
      </c>
      <c r="AE264" s="14">
        <v>0</v>
      </c>
      <c r="AF264" s="14">
        <f t="shared" si="104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26">+F265*E265</f>
        <v>0</v>
      </c>
      <c r="H265" s="36"/>
      <c r="I265" s="37"/>
      <c r="J265" s="42"/>
      <c r="K265" s="37">
        <f t="shared" si="120"/>
        <v>0</v>
      </c>
      <c r="L265" s="42"/>
      <c r="M265" s="37">
        <f t="shared" si="107"/>
        <v>0</v>
      </c>
      <c r="N265" s="42"/>
      <c r="O265" s="37">
        <f t="shared" si="111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2"/>
        <v>0</v>
      </c>
      <c r="X265" s="37"/>
      <c r="Y265" s="37"/>
      <c r="Z265" s="42"/>
      <c r="AA265" s="37">
        <f t="shared" si="123"/>
        <v>0</v>
      </c>
      <c r="AB265" s="37"/>
      <c r="AC265" s="37"/>
      <c r="AD265" s="13">
        <f t="shared" si="125"/>
        <v>0</v>
      </c>
      <c r="AE265" s="14">
        <v>0</v>
      </c>
      <c r="AF265" s="14">
        <f t="shared" ref="AF265:AF328" si="127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26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7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2"/>
        <v>0</v>
      </c>
      <c r="X266" s="37"/>
      <c r="Y266" s="37"/>
      <c r="Z266" s="42"/>
      <c r="AA266" s="37">
        <f t="shared" si="123"/>
        <v>0</v>
      </c>
      <c r="AB266" s="37"/>
      <c r="AC266" s="37"/>
      <c r="AD266" s="13">
        <f t="shared" si="125"/>
        <v>1</v>
      </c>
      <c r="AE266" s="14">
        <v>1</v>
      </c>
      <c r="AF266" s="14">
        <f t="shared" si="127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26"/>
        <v>0</v>
      </c>
      <c r="H267" s="36"/>
      <c r="I267" s="37"/>
      <c r="J267" s="42"/>
      <c r="K267" s="37">
        <f t="shared" si="120"/>
        <v>0</v>
      </c>
      <c r="L267" s="42"/>
      <c r="M267" s="37">
        <f t="shared" si="107"/>
        <v>0</v>
      </c>
      <c r="N267" s="42"/>
      <c r="O267" s="37">
        <f t="shared" si="111"/>
        <v>0</v>
      </c>
      <c r="P267" s="37"/>
      <c r="Q267" s="37"/>
      <c r="R267" s="42"/>
      <c r="S267" s="37">
        <f t="shared" ref="S267:S274" si="128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0.4</v>
      </c>
      <c r="Y267" s="37">
        <f>X267*E266*0.2</f>
        <v>70400.000000000015</v>
      </c>
      <c r="Z267" s="42"/>
      <c r="AA267" s="37">
        <f t="shared" si="123"/>
        <v>0</v>
      </c>
      <c r="AB267" s="37"/>
      <c r="AC267" s="37"/>
      <c r="AD267" s="13">
        <f t="shared" si="125"/>
        <v>0.4</v>
      </c>
      <c r="AE267" s="14">
        <v>0</v>
      </c>
      <c r="AF267" s="14">
        <f t="shared" si="127"/>
        <v>0.4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26"/>
        <v>0</v>
      </c>
      <c r="H268" s="36"/>
      <c r="I268" s="37"/>
      <c r="J268" s="42"/>
      <c r="K268" s="37">
        <f t="shared" si="120"/>
        <v>0</v>
      </c>
      <c r="L268" s="42"/>
      <c r="M268" s="37">
        <f t="shared" si="107"/>
        <v>0</v>
      </c>
      <c r="N268" s="42"/>
      <c r="O268" s="37">
        <f t="shared" si="111"/>
        <v>0</v>
      </c>
      <c r="P268" s="37"/>
      <c r="Q268" s="37"/>
      <c r="R268" s="42"/>
      <c r="S268" s="37">
        <f t="shared" si="128"/>
        <v>0</v>
      </c>
      <c r="T268" s="37"/>
      <c r="U268" s="37"/>
      <c r="V268" s="42"/>
      <c r="W268" s="37">
        <f t="shared" si="112"/>
        <v>0</v>
      </c>
      <c r="X268" s="37"/>
      <c r="Y268" s="37"/>
      <c r="Z268" s="42"/>
      <c r="AA268" s="37">
        <f t="shared" si="123"/>
        <v>0</v>
      </c>
      <c r="AB268" s="37"/>
      <c r="AC268" s="37"/>
      <c r="AD268" s="13">
        <f t="shared" si="125"/>
        <v>0</v>
      </c>
      <c r="AE268" s="14">
        <v>0</v>
      </c>
      <c r="AF268" s="14">
        <f t="shared" si="127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26"/>
        <v>0</v>
      </c>
      <c r="H269" s="36"/>
      <c r="I269" s="37"/>
      <c r="J269" s="42"/>
      <c r="K269" s="37">
        <f t="shared" si="120"/>
        <v>0</v>
      </c>
      <c r="L269" s="42"/>
      <c r="M269" s="37">
        <f t="shared" si="107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28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23"/>
        <v>0</v>
      </c>
      <c r="AB269" s="37"/>
      <c r="AC269" s="37"/>
      <c r="AD269" s="13">
        <f t="shared" si="125"/>
        <v>1</v>
      </c>
      <c r="AE269" s="14">
        <v>1</v>
      </c>
      <c r="AF269" s="14">
        <f t="shared" si="127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26"/>
        <v>0</v>
      </c>
      <c r="H270" s="36"/>
      <c r="I270" s="37"/>
      <c r="J270" s="42"/>
      <c r="K270" s="37">
        <f t="shared" si="120"/>
        <v>0</v>
      </c>
      <c r="L270" s="42"/>
      <c r="M270" s="37">
        <f t="shared" ref="M270:M274" si="129">+L270*$E270</f>
        <v>0</v>
      </c>
      <c r="N270" s="42"/>
      <c r="O270" s="37">
        <f t="shared" si="111"/>
        <v>0</v>
      </c>
      <c r="P270" s="37"/>
      <c r="Q270" s="37"/>
      <c r="R270" s="42"/>
      <c r="S270" s="37">
        <f t="shared" si="128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25"/>
        <v>0</v>
      </c>
      <c r="AE270" s="14">
        <v>0</v>
      </c>
      <c r="AF270" s="14">
        <f t="shared" si="127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26"/>
        <v>0</v>
      </c>
      <c r="H271" s="36"/>
      <c r="I271" s="37"/>
      <c r="J271" s="42"/>
      <c r="K271" s="37">
        <f t="shared" si="120"/>
        <v>0</v>
      </c>
      <c r="L271" s="42"/>
      <c r="M271" s="37">
        <f t="shared" si="129"/>
        <v>0</v>
      </c>
      <c r="N271" s="42"/>
      <c r="O271" s="37">
        <f t="shared" si="111"/>
        <v>0</v>
      </c>
      <c r="P271" s="37"/>
      <c r="Q271" s="37"/>
      <c r="R271" s="42"/>
      <c r="S271" s="37">
        <f t="shared" si="128"/>
        <v>0</v>
      </c>
      <c r="T271" s="37"/>
      <c r="U271" s="37"/>
      <c r="V271" s="42"/>
      <c r="W271" s="37">
        <f t="shared" si="112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25"/>
        <v>0</v>
      </c>
      <c r="AE271" s="14">
        <v>0</v>
      </c>
      <c r="AF271" s="14">
        <f t="shared" si="127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26"/>
        <v>0</v>
      </c>
      <c r="H272" s="36"/>
      <c r="I272" s="37"/>
      <c r="J272" s="42"/>
      <c r="K272" s="37">
        <f t="shared" si="120"/>
        <v>0</v>
      </c>
      <c r="L272" s="42">
        <v>1</v>
      </c>
      <c r="M272" s="37">
        <f>+L272*$E272*0.8</f>
        <v>3100000</v>
      </c>
      <c r="N272" s="42"/>
      <c r="O272" s="37">
        <f t="shared" si="111"/>
        <v>0</v>
      </c>
      <c r="P272" s="37"/>
      <c r="Q272" s="37"/>
      <c r="R272" s="42"/>
      <c r="S272" s="37">
        <f t="shared" si="128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25"/>
        <v>1</v>
      </c>
      <c r="AE272" s="14">
        <v>1</v>
      </c>
      <c r="AF272" s="14">
        <f t="shared" si="127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26"/>
        <v>0</v>
      </c>
      <c r="H273" s="36"/>
      <c r="I273" s="37"/>
      <c r="J273" s="42"/>
      <c r="K273" s="37">
        <f t="shared" si="120"/>
        <v>0</v>
      </c>
      <c r="L273" s="42"/>
      <c r="M273" s="37">
        <f t="shared" si="129"/>
        <v>0</v>
      </c>
      <c r="N273" s="42"/>
      <c r="O273" s="37">
        <f t="shared" si="111"/>
        <v>0</v>
      </c>
      <c r="P273" s="37"/>
      <c r="Q273" s="37"/>
      <c r="R273" s="42"/>
      <c r="S273" s="37">
        <f t="shared" si="128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25"/>
        <v>0</v>
      </c>
      <c r="AE273" s="14">
        <v>0</v>
      </c>
      <c r="AF273" s="14">
        <f t="shared" si="127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26"/>
        <v>0</v>
      </c>
      <c r="H274" s="36"/>
      <c r="I274" s="37"/>
      <c r="J274" s="42"/>
      <c r="K274" s="37">
        <f t="shared" si="120"/>
        <v>0</v>
      </c>
      <c r="L274" s="42"/>
      <c r="M274" s="37">
        <f t="shared" si="129"/>
        <v>0</v>
      </c>
      <c r="N274" s="42"/>
      <c r="O274" s="37">
        <f t="shared" si="111"/>
        <v>0</v>
      </c>
      <c r="P274" s="37"/>
      <c r="Q274" s="37"/>
      <c r="R274" s="42"/>
      <c r="S274" s="37">
        <f t="shared" si="128"/>
        <v>0</v>
      </c>
      <c r="T274" s="37"/>
      <c r="U274" s="37"/>
      <c r="V274" s="42"/>
      <c r="W274" s="37">
        <f t="shared" si="112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25"/>
        <v>0</v>
      </c>
      <c r="AE274" s="14">
        <v>0</v>
      </c>
      <c r="AF274" s="14">
        <f t="shared" si="127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26"/>
        <v>0</v>
      </c>
      <c r="H275" s="36"/>
      <c r="I275" s="37">
        <f>+H275*E275*0.8</f>
        <v>0</v>
      </c>
      <c r="J275" s="42"/>
      <c r="K275" s="37">
        <f t="shared" si="120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2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25"/>
        <v>0</v>
      </c>
      <c r="AE275" s="14">
        <v>0</v>
      </c>
      <c r="AF275" s="14">
        <f t="shared" si="127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26"/>
        <v>0</v>
      </c>
      <c r="H276" s="36"/>
      <c r="I276" s="37"/>
      <c r="J276" s="42"/>
      <c r="K276" s="37">
        <f t="shared" si="120"/>
        <v>0</v>
      </c>
      <c r="L276" s="42"/>
      <c r="M276" s="37">
        <f>+L276*$E276</f>
        <v>0</v>
      </c>
      <c r="N276" s="42"/>
      <c r="O276" s="37">
        <f t="shared" si="111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25"/>
        <v>0</v>
      </c>
      <c r="AE276" s="14">
        <v>0</v>
      </c>
      <c r="AF276" s="14">
        <f t="shared" si="127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26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1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2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25"/>
        <v>1</v>
      </c>
      <c r="AE277" s="14">
        <v>1</v>
      </c>
      <c r="AF277" s="14">
        <f t="shared" si="127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26"/>
        <v>0</v>
      </c>
      <c r="H278" s="36"/>
      <c r="I278" s="37"/>
      <c r="J278" s="42"/>
      <c r="K278" s="37">
        <f t="shared" ref="K278:K291" si="130">+J278*$E278</f>
        <v>0</v>
      </c>
      <c r="L278" s="42"/>
      <c r="M278" s="37">
        <f>+L278*$E278</f>
        <v>0</v>
      </c>
      <c r="N278" s="42"/>
      <c r="O278" s="37">
        <f t="shared" si="111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25"/>
        <v>0</v>
      </c>
      <c r="AE278" s="14">
        <v>0</v>
      </c>
      <c r="AF278" s="14">
        <f t="shared" si="127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26"/>
        <v>0</v>
      </c>
      <c r="H279" s="36"/>
      <c r="I279" s="37">
        <f>+H279*E279*0.8</f>
        <v>0</v>
      </c>
      <c r="J279" s="42"/>
      <c r="K279" s="37">
        <f t="shared" si="130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2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25"/>
        <v>1</v>
      </c>
      <c r="AE279" s="14">
        <v>1</v>
      </c>
      <c r="AF279" s="14">
        <f t="shared" si="127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26"/>
        <v>0</v>
      </c>
      <c r="H280" s="36"/>
      <c r="I280" s="37"/>
      <c r="J280" s="42"/>
      <c r="K280" s="37">
        <f t="shared" si="130"/>
        <v>0</v>
      </c>
      <c r="L280" s="42"/>
      <c r="M280" s="37">
        <f>+L280*$E280</f>
        <v>0</v>
      </c>
      <c r="N280" s="42"/>
      <c r="O280" s="37">
        <f t="shared" ref="O280:O333" si="131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25"/>
        <v>0</v>
      </c>
      <c r="AE280" s="14">
        <v>0</v>
      </c>
      <c r="AF280" s="14">
        <f t="shared" si="127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26"/>
        <v>0</v>
      </c>
      <c r="H281" s="36"/>
      <c r="I281" s="37"/>
      <c r="J281" s="42"/>
      <c r="K281" s="37">
        <f t="shared" si="130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25"/>
        <v>1</v>
      </c>
      <c r="AE281" s="14">
        <v>1</v>
      </c>
      <c r="AF281" s="14">
        <f t="shared" si="127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26"/>
        <v>0</v>
      </c>
      <c r="H282" s="36"/>
      <c r="I282" s="37"/>
      <c r="J282" s="42"/>
      <c r="K282" s="37">
        <f t="shared" si="130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25"/>
        <v>0</v>
      </c>
      <c r="AE282" s="15">
        <v>0</v>
      </c>
      <c r="AF282" s="14">
        <f t="shared" si="127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26"/>
        <v>0</v>
      </c>
      <c r="H283" s="36"/>
      <c r="I283" s="37"/>
      <c r="J283" s="42"/>
      <c r="K283" s="37">
        <f t="shared" si="130"/>
        <v>0</v>
      </c>
      <c r="L283" s="42"/>
      <c r="M283" s="37">
        <f>+L283*$E283</f>
        <v>0</v>
      </c>
      <c r="N283" s="42"/>
      <c r="O283" s="37">
        <f t="shared" si="131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25"/>
        <v>0</v>
      </c>
      <c r="AE283" s="14">
        <v>0</v>
      </c>
      <c r="AF283" s="14">
        <f t="shared" si="127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26"/>
        <v>0</v>
      </c>
      <c r="H284" s="36"/>
      <c r="I284" s="37"/>
      <c r="J284" s="42"/>
      <c r="K284" s="37">
        <f t="shared" si="130"/>
        <v>0</v>
      </c>
      <c r="L284" s="42"/>
      <c r="M284" s="37">
        <f>+L284*$E284</f>
        <v>0</v>
      </c>
      <c r="N284" s="42"/>
      <c r="O284" s="37">
        <f t="shared" si="131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25"/>
        <v>0</v>
      </c>
      <c r="AE284" s="14">
        <v>0</v>
      </c>
      <c r="AF284" s="14">
        <f t="shared" si="127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26"/>
        <v>0</v>
      </c>
      <c r="H285" s="36"/>
      <c r="I285" s="37"/>
      <c r="J285" s="42"/>
      <c r="K285" s="37">
        <f t="shared" si="130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2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25"/>
        <v>1</v>
      </c>
      <c r="AE285" s="15">
        <v>1</v>
      </c>
      <c r="AF285" s="14">
        <f t="shared" si="127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26"/>
        <v>0</v>
      </c>
      <c r="H286" s="36"/>
      <c r="I286" s="37"/>
      <c r="J286" s="42"/>
      <c r="K286" s="37">
        <f t="shared" si="130"/>
        <v>0</v>
      </c>
      <c r="L286" s="42"/>
      <c r="M286" s="37">
        <f>+L286*$E286</f>
        <v>0</v>
      </c>
      <c r="N286" s="42"/>
      <c r="O286" s="37">
        <f t="shared" si="131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25"/>
        <v>0</v>
      </c>
      <c r="AE286" s="14">
        <v>0</v>
      </c>
      <c r="AF286" s="14">
        <f t="shared" si="127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26"/>
        <v>0</v>
      </c>
      <c r="H287" s="36"/>
      <c r="I287" s="37"/>
      <c r="J287" s="42"/>
      <c r="K287" s="37">
        <f t="shared" si="130"/>
        <v>0</v>
      </c>
      <c r="L287" s="42"/>
      <c r="M287" s="37">
        <f>+L287*$E287</f>
        <v>0</v>
      </c>
      <c r="N287" s="42"/>
      <c r="O287" s="37">
        <f t="shared" si="131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2"/>
        <v>0</v>
      </c>
      <c r="X287" s="37"/>
      <c r="Y287" s="37"/>
      <c r="Z287" s="42"/>
      <c r="AA287" s="37">
        <f t="shared" ref="AA287:AA302" si="133">+Z287*E287</f>
        <v>0</v>
      </c>
      <c r="AB287" s="37"/>
      <c r="AC287" s="37"/>
      <c r="AD287" s="13">
        <f t="shared" si="125"/>
        <v>0</v>
      </c>
      <c r="AE287" s="14">
        <v>0</v>
      </c>
      <c r="AF287" s="14">
        <f t="shared" si="127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26"/>
        <v>0</v>
      </c>
      <c r="H288" s="36"/>
      <c r="I288" s="37"/>
      <c r="J288" s="42"/>
      <c r="K288" s="37">
        <f t="shared" si="130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2"/>
        <v>0</v>
      </c>
      <c r="X288" s="37"/>
      <c r="Y288" s="37"/>
      <c r="Z288" s="42"/>
      <c r="AA288" s="37">
        <f t="shared" si="133"/>
        <v>0</v>
      </c>
      <c r="AB288" s="37"/>
      <c r="AC288" s="37"/>
      <c r="AD288" s="13">
        <f t="shared" si="125"/>
        <v>1</v>
      </c>
      <c r="AE288" s="14">
        <v>1</v>
      </c>
      <c r="AF288" s="14">
        <f t="shared" si="127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26"/>
        <v>0</v>
      </c>
      <c r="H289" s="36"/>
      <c r="I289" s="37"/>
      <c r="J289" s="42"/>
      <c r="K289" s="37">
        <f t="shared" si="130"/>
        <v>0</v>
      </c>
      <c r="L289" s="42"/>
      <c r="M289" s="37">
        <f>+L289*$E289*0.8</f>
        <v>0</v>
      </c>
      <c r="N289" s="42"/>
      <c r="O289" s="37">
        <f t="shared" si="131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2"/>
        <v>0</v>
      </c>
      <c r="X289" s="37"/>
      <c r="Y289" s="37"/>
      <c r="Z289" s="42"/>
      <c r="AA289" s="37">
        <f t="shared" si="133"/>
        <v>0</v>
      </c>
      <c r="AB289" s="37"/>
      <c r="AC289" s="37"/>
      <c r="AD289" s="13">
        <f t="shared" si="125"/>
        <v>0.1</v>
      </c>
      <c r="AE289" s="15">
        <v>0.1</v>
      </c>
      <c r="AF289" s="14">
        <f t="shared" si="127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26"/>
        <v>0</v>
      </c>
      <c r="H290" s="36"/>
      <c r="I290" s="37"/>
      <c r="J290" s="42"/>
      <c r="K290" s="37">
        <f t="shared" si="130"/>
        <v>0</v>
      </c>
      <c r="L290" s="42"/>
      <c r="M290" s="37">
        <f>+L290*$E290</f>
        <v>0</v>
      </c>
      <c r="N290" s="42"/>
      <c r="O290" s="37">
        <f t="shared" si="131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0.2</v>
      </c>
      <c r="Y290" s="37">
        <v>70400.000000000015</v>
      </c>
      <c r="Z290" s="42"/>
      <c r="AA290" s="37">
        <f t="shared" si="133"/>
        <v>0</v>
      </c>
      <c r="AB290" s="37"/>
      <c r="AC290" s="37"/>
      <c r="AD290" s="13">
        <f t="shared" si="125"/>
        <v>0.2</v>
      </c>
      <c r="AE290" s="14">
        <v>0</v>
      </c>
      <c r="AF290" s="14">
        <f t="shared" si="127"/>
        <v>0.2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26"/>
        <v>0</v>
      </c>
      <c r="H291" s="36"/>
      <c r="I291" s="37"/>
      <c r="J291" s="42"/>
      <c r="K291" s="37">
        <f t="shared" si="130"/>
        <v>0</v>
      </c>
      <c r="L291" s="42"/>
      <c r="M291" s="37">
        <f>+L291*$E291</f>
        <v>0</v>
      </c>
      <c r="N291" s="42"/>
      <c r="O291" s="37">
        <f t="shared" si="131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33"/>
        <v>0</v>
      </c>
      <c r="AB291" s="37"/>
      <c r="AC291" s="37"/>
      <c r="AD291" s="13">
        <f t="shared" si="125"/>
        <v>0</v>
      </c>
      <c r="AE291" s="14">
        <v>0</v>
      </c>
      <c r="AF291" s="14">
        <f t="shared" si="127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26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33"/>
        <v>0</v>
      </c>
      <c r="AB292" s="34"/>
      <c r="AC292" s="34"/>
      <c r="AD292" s="13">
        <f t="shared" si="125"/>
        <v>0</v>
      </c>
      <c r="AE292" s="14">
        <v>0</v>
      </c>
      <c r="AF292" s="14">
        <f t="shared" si="127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26"/>
        <v>0</v>
      </c>
      <c r="H293" s="36"/>
      <c r="I293" s="37"/>
      <c r="J293" s="42"/>
      <c r="K293" s="37">
        <f t="shared" ref="K293:K299" si="134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2"/>
        <v>0</v>
      </c>
      <c r="X293" s="37"/>
      <c r="Y293" s="37"/>
      <c r="Z293" s="42"/>
      <c r="AA293" s="37">
        <f t="shared" si="133"/>
        <v>0</v>
      </c>
      <c r="AB293" s="37"/>
      <c r="AC293" s="37"/>
      <c r="AD293" s="13">
        <f t="shared" si="125"/>
        <v>0</v>
      </c>
      <c r="AE293" s="14">
        <v>0</v>
      </c>
      <c r="AF293" s="14">
        <f t="shared" si="127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26"/>
        <v>0</v>
      </c>
      <c r="H294" s="36"/>
      <c r="I294" s="37"/>
      <c r="J294" s="42"/>
      <c r="K294" s="37">
        <f t="shared" si="134"/>
        <v>0</v>
      </c>
      <c r="L294" s="42"/>
      <c r="M294" s="37">
        <f>+L294*$E294</f>
        <v>0</v>
      </c>
      <c r="N294" s="42"/>
      <c r="O294" s="37">
        <f t="shared" si="131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33"/>
        <v>0</v>
      </c>
      <c r="AB294" s="37"/>
      <c r="AC294" s="37"/>
      <c r="AD294" s="13">
        <f t="shared" si="125"/>
        <v>0</v>
      </c>
      <c r="AE294" s="14">
        <v>0</v>
      </c>
      <c r="AF294" s="14">
        <f t="shared" si="127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26"/>
        <v>0</v>
      </c>
      <c r="H295" s="36"/>
      <c r="I295" s="37"/>
      <c r="J295" s="42"/>
      <c r="K295" s="37">
        <f t="shared" si="134"/>
        <v>0</v>
      </c>
      <c r="L295" s="42"/>
      <c r="M295" s="37">
        <f>+L295*$E295</f>
        <v>0</v>
      </c>
      <c r="N295" s="42"/>
      <c r="O295" s="37">
        <f t="shared" si="131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2"/>
        <v>0</v>
      </c>
      <c r="X295" s="37"/>
      <c r="Y295" s="37"/>
      <c r="Z295" s="42"/>
      <c r="AA295" s="37">
        <f t="shared" si="133"/>
        <v>0</v>
      </c>
      <c r="AB295" s="37"/>
      <c r="AC295" s="37"/>
      <c r="AD295" s="13">
        <f t="shared" si="125"/>
        <v>0</v>
      </c>
      <c r="AE295" s="14">
        <v>0</v>
      </c>
      <c r="AF295" s="14">
        <f t="shared" si="127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26"/>
        <v>0</v>
      </c>
      <c r="H296" s="36">
        <v>1</v>
      </c>
      <c r="I296" s="37">
        <f>+H296*$E296*0.8</f>
        <v>7452000</v>
      </c>
      <c r="J296" s="42"/>
      <c r="K296" s="37">
        <f t="shared" si="134"/>
        <v>0</v>
      </c>
      <c r="L296" s="42"/>
      <c r="M296" s="37">
        <f>+L296*$E296*0.8</f>
        <v>0</v>
      </c>
      <c r="N296" s="42"/>
      <c r="O296" s="37">
        <f t="shared" si="131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2"/>
        <v>0</v>
      </c>
      <c r="X296" s="37"/>
      <c r="Y296" s="37"/>
      <c r="Z296" s="42"/>
      <c r="AA296" s="37">
        <f t="shared" si="133"/>
        <v>0</v>
      </c>
      <c r="AB296" s="37"/>
      <c r="AC296" s="37"/>
      <c r="AD296" s="13">
        <f t="shared" si="125"/>
        <v>1</v>
      </c>
      <c r="AE296" s="14">
        <v>1</v>
      </c>
      <c r="AF296" s="14">
        <f t="shared" si="127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26"/>
        <v>0</v>
      </c>
      <c r="H297" s="36"/>
      <c r="I297" s="37"/>
      <c r="J297" s="42"/>
      <c r="K297" s="37">
        <f t="shared" si="134"/>
        <v>0</v>
      </c>
      <c r="L297" s="42"/>
      <c r="M297" s="37">
        <f>+L297*$E297</f>
        <v>0</v>
      </c>
      <c r="N297" s="42"/>
      <c r="O297" s="37">
        <f t="shared" si="131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33"/>
        <v>0</v>
      </c>
      <c r="AB297" s="37"/>
      <c r="AC297" s="37"/>
      <c r="AD297" s="13">
        <f t="shared" si="125"/>
        <v>0</v>
      </c>
      <c r="AE297" s="14">
        <v>0</v>
      </c>
      <c r="AF297" s="14">
        <f t="shared" si="127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26"/>
        <v>0</v>
      </c>
      <c r="H298" s="36">
        <v>1</v>
      </c>
      <c r="I298" s="37">
        <f>+H298*$E298*0.8</f>
        <v>8492000</v>
      </c>
      <c r="J298" s="42"/>
      <c r="K298" s="37">
        <f t="shared" si="134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2"/>
        <v>0</v>
      </c>
      <c r="X298" s="37"/>
      <c r="Y298" s="37"/>
      <c r="Z298" s="42"/>
      <c r="AA298" s="37">
        <f t="shared" si="133"/>
        <v>0</v>
      </c>
      <c r="AB298" s="37"/>
      <c r="AC298" s="37"/>
      <c r="AD298" s="13">
        <f t="shared" si="125"/>
        <v>1</v>
      </c>
      <c r="AE298" s="14">
        <v>1</v>
      </c>
      <c r="AF298" s="14">
        <f t="shared" si="127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26"/>
        <v>0</v>
      </c>
      <c r="H299" s="36"/>
      <c r="I299" s="37"/>
      <c r="J299" s="42"/>
      <c r="K299" s="37">
        <f t="shared" si="134"/>
        <v>0</v>
      </c>
      <c r="L299" s="42"/>
      <c r="M299" s="37">
        <f>+L299*$E299</f>
        <v>0</v>
      </c>
      <c r="N299" s="42"/>
      <c r="O299" s="37">
        <f t="shared" si="131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33"/>
        <v>0</v>
      </c>
      <c r="AB299" s="37"/>
      <c r="AC299" s="37"/>
      <c r="AD299" s="13">
        <f t="shared" si="125"/>
        <v>0</v>
      </c>
      <c r="AE299" s="14">
        <v>0</v>
      </c>
      <c r="AF299" s="14">
        <f t="shared" si="127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26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2"/>
        <v>0</v>
      </c>
      <c r="X300" s="37"/>
      <c r="Y300" s="37"/>
      <c r="Z300" s="42"/>
      <c r="AA300" s="37">
        <f t="shared" si="133"/>
        <v>0</v>
      </c>
      <c r="AB300" s="37"/>
      <c r="AC300" s="37"/>
      <c r="AD300" s="13">
        <f t="shared" si="125"/>
        <v>1</v>
      </c>
      <c r="AE300" s="14">
        <v>1</v>
      </c>
      <c r="AF300" s="14">
        <f t="shared" si="127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26"/>
        <v>0</v>
      </c>
      <c r="H301" s="36"/>
      <c r="I301" s="37"/>
      <c r="J301" s="42"/>
      <c r="K301" s="37">
        <f t="shared" ref="K301:K309" si="135">+J301*$E301</f>
        <v>0</v>
      </c>
      <c r="L301" s="42"/>
      <c r="M301" s="37">
        <f>+L301*$E301</f>
        <v>0</v>
      </c>
      <c r="N301" s="42"/>
      <c r="O301" s="37">
        <f t="shared" si="131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33"/>
        <v>0</v>
      </c>
      <c r="AB301" s="37"/>
      <c r="AC301" s="37"/>
      <c r="AD301" s="13">
        <f t="shared" si="125"/>
        <v>0</v>
      </c>
      <c r="AE301" s="14">
        <v>0</v>
      </c>
      <c r="AF301" s="14">
        <f t="shared" si="127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26"/>
        <v>0</v>
      </c>
      <c r="H302" s="36"/>
      <c r="I302" s="37">
        <f>+H302*$E302</f>
        <v>0</v>
      </c>
      <c r="J302" s="42"/>
      <c r="K302" s="37">
        <f t="shared" si="135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2"/>
        <v>0</v>
      </c>
      <c r="X302" s="37"/>
      <c r="Y302" s="37"/>
      <c r="Z302" s="42"/>
      <c r="AA302" s="37">
        <f t="shared" si="133"/>
        <v>0</v>
      </c>
      <c r="AB302" s="37"/>
      <c r="AC302" s="37"/>
      <c r="AD302" s="13">
        <f t="shared" si="125"/>
        <v>1</v>
      </c>
      <c r="AE302" s="14">
        <v>1</v>
      </c>
      <c r="AF302" s="14">
        <f t="shared" si="127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26"/>
        <v>0</v>
      </c>
      <c r="H303" s="36"/>
      <c r="I303" s="37"/>
      <c r="J303" s="42"/>
      <c r="K303" s="37">
        <f t="shared" si="135"/>
        <v>0</v>
      </c>
      <c r="L303" s="42"/>
      <c r="M303" s="37">
        <f>+L303*$E303</f>
        <v>0</v>
      </c>
      <c r="N303" s="42"/>
      <c r="O303" s="37">
        <f t="shared" si="131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25"/>
        <v>0</v>
      </c>
      <c r="AE303" s="14">
        <v>0</v>
      </c>
      <c r="AF303" s="14">
        <f t="shared" si="127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26"/>
        <v>0</v>
      </c>
      <c r="H304" s="36"/>
      <c r="I304" s="37"/>
      <c r="J304" s="42"/>
      <c r="K304" s="37">
        <f t="shared" si="135"/>
        <v>0</v>
      </c>
      <c r="L304" s="42"/>
      <c r="M304" s="37">
        <f>+L304*$E304</f>
        <v>0</v>
      </c>
      <c r="N304" s="42"/>
      <c r="O304" s="37">
        <f t="shared" si="131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2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25"/>
        <v>0</v>
      </c>
      <c r="AE304" s="14">
        <v>0</v>
      </c>
      <c r="AF304" s="14">
        <f t="shared" si="127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26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2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25"/>
        <v>1</v>
      </c>
      <c r="AE305" s="14">
        <v>1</v>
      </c>
      <c r="AF305" s="14">
        <f t="shared" si="127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26"/>
        <v>0</v>
      </c>
      <c r="H306" s="36"/>
      <c r="I306" s="37"/>
      <c r="J306" s="42"/>
      <c r="K306" s="37">
        <f t="shared" si="135"/>
        <v>0</v>
      </c>
      <c r="L306" s="42"/>
      <c r="M306" s="37">
        <f>+L306*$E306</f>
        <v>0</v>
      </c>
      <c r="N306" s="42"/>
      <c r="O306" s="37">
        <f t="shared" si="131"/>
        <v>0</v>
      </c>
      <c r="P306" s="37"/>
      <c r="Q306" s="37"/>
      <c r="R306" s="42"/>
      <c r="S306" s="37">
        <f t="shared" ref="S306:S311" si="136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25"/>
        <v>0</v>
      </c>
      <c r="AE306" s="14">
        <v>0</v>
      </c>
      <c r="AF306" s="14">
        <f t="shared" si="127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26"/>
        <v>0</v>
      </c>
      <c r="H307" s="36"/>
      <c r="I307" s="37">
        <f>+H307*$E307</f>
        <v>0</v>
      </c>
      <c r="J307" s="42"/>
      <c r="K307" s="37">
        <f t="shared" si="135"/>
        <v>0</v>
      </c>
      <c r="L307" s="42">
        <v>1</v>
      </c>
      <c r="M307" s="37">
        <f>+L307*$E307*0.8</f>
        <v>460000</v>
      </c>
      <c r="N307" s="42"/>
      <c r="O307" s="37">
        <f t="shared" si="131"/>
        <v>0</v>
      </c>
      <c r="P307" s="37"/>
      <c r="Q307" s="37"/>
      <c r="R307" s="42"/>
      <c r="S307" s="37">
        <f t="shared" si="136"/>
        <v>0</v>
      </c>
      <c r="T307" s="37"/>
      <c r="U307" s="37"/>
      <c r="V307" s="42"/>
      <c r="W307" s="37">
        <f t="shared" si="132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25"/>
        <v>1</v>
      </c>
      <c r="AE307" s="14">
        <v>1</v>
      </c>
      <c r="AF307" s="14">
        <f t="shared" si="127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26"/>
        <v>0</v>
      </c>
      <c r="H308" s="36"/>
      <c r="I308" s="37"/>
      <c r="J308" s="42"/>
      <c r="K308" s="37">
        <f t="shared" si="135"/>
        <v>0</v>
      </c>
      <c r="L308" s="42"/>
      <c r="M308" s="37">
        <f t="shared" ref="M308:M333" si="137">+L308*$E308</f>
        <v>0</v>
      </c>
      <c r="N308" s="42"/>
      <c r="O308" s="37">
        <f t="shared" si="131"/>
        <v>0</v>
      </c>
      <c r="P308" s="37"/>
      <c r="Q308" s="37"/>
      <c r="R308" s="42"/>
      <c r="S308" s="37">
        <f t="shared" si="136"/>
        <v>0</v>
      </c>
      <c r="T308" s="37"/>
      <c r="U308" s="37"/>
      <c r="V308" s="42"/>
      <c r="W308" s="37">
        <f t="shared" si="132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25"/>
        <v>0</v>
      </c>
      <c r="AE308" s="14">
        <v>0</v>
      </c>
      <c r="AF308" s="14">
        <f t="shared" si="127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26"/>
        <v>0</v>
      </c>
      <c r="H309" s="36"/>
      <c r="I309" s="37"/>
      <c r="J309" s="42"/>
      <c r="K309" s="37">
        <f t="shared" si="135"/>
        <v>0</v>
      </c>
      <c r="L309" s="42"/>
      <c r="M309" s="37">
        <f t="shared" si="137"/>
        <v>0</v>
      </c>
      <c r="N309" s="42"/>
      <c r="O309" s="37">
        <f t="shared" si="131"/>
        <v>0</v>
      </c>
      <c r="P309" s="37"/>
      <c r="Q309" s="37"/>
      <c r="R309" s="42"/>
      <c r="S309" s="37">
        <f t="shared" si="136"/>
        <v>0</v>
      </c>
      <c r="T309" s="37"/>
      <c r="U309" s="37"/>
      <c r="V309" s="42"/>
      <c r="W309" s="37">
        <f t="shared" si="132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25"/>
        <v>0</v>
      </c>
      <c r="AE309" s="14">
        <v>0</v>
      </c>
      <c r="AF309" s="14">
        <f t="shared" si="127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26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36"/>
        <v>0</v>
      </c>
      <c r="T310" s="37"/>
      <c r="U310" s="37"/>
      <c r="V310" s="42"/>
      <c r="W310" s="37">
        <f t="shared" si="132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25"/>
        <v>1</v>
      </c>
      <c r="AE310" s="14">
        <v>1</v>
      </c>
      <c r="AF310" s="14">
        <f t="shared" si="127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26"/>
        <v>0</v>
      </c>
      <c r="H311" s="36"/>
      <c r="I311" s="37"/>
      <c r="J311" s="42"/>
      <c r="K311" s="37">
        <f t="shared" ref="K311:K317" si="138">+J311*$E311</f>
        <v>0</v>
      </c>
      <c r="L311" s="42"/>
      <c r="M311" s="37">
        <f t="shared" si="137"/>
        <v>0</v>
      </c>
      <c r="N311" s="42"/>
      <c r="O311" s="37">
        <f t="shared" si="131"/>
        <v>0</v>
      </c>
      <c r="P311" s="37"/>
      <c r="Q311" s="37"/>
      <c r="R311" s="42"/>
      <c r="S311" s="37">
        <f t="shared" si="136"/>
        <v>0</v>
      </c>
      <c r="T311" s="37"/>
      <c r="U311" s="37"/>
      <c r="V311" s="42"/>
      <c r="W311" s="37">
        <f t="shared" si="132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25"/>
        <v>0</v>
      </c>
      <c r="AE311" s="14">
        <v>0</v>
      </c>
      <c r="AF311" s="14">
        <f t="shared" si="127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26"/>
        <v>0</v>
      </c>
      <c r="H312" s="36"/>
      <c r="I312" s="37"/>
      <c r="J312" s="42"/>
      <c r="K312" s="37">
        <f t="shared" si="138"/>
        <v>0</v>
      </c>
      <c r="L312" s="42"/>
      <c r="M312" s="37">
        <f t="shared" si="137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2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25"/>
        <v>0</v>
      </c>
      <c r="AE312" s="15">
        <v>0</v>
      </c>
      <c r="AF312" s="14">
        <f t="shared" si="127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26"/>
        <v>0</v>
      </c>
      <c r="H313" s="36"/>
      <c r="I313" s="37"/>
      <c r="J313" s="42"/>
      <c r="K313" s="37">
        <f t="shared" si="138"/>
        <v>0</v>
      </c>
      <c r="L313" s="42"/>
      <c r="M313" s="37">
        <f t="shared" si="137"/>
        <v>0</v>
      </c>
      <c r="N313" s="42"/>
      <c r="O313" s="37">
        <f t="shared" si="131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2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25"/>
        <v>0</v>
      </c>
      <c r="AE313" s="14">
        <v>0</v>
      </c>
      <c r="AF313" s="14">
        <f t="shared" si="127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26"/>
        <v>0</v>
      </c>
      <c r="H314" s="36"/>
      <c r="I314" s="37"/>
      <c r="J314" s="42"/>
      <c r="K314" s="37">
        <f t="shared" si="138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2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25"/>
        <v>1</v>
      </c>
      <c r="AE314" s="14">
        <v>1</v>
      </c>
      <c r="AF314" s="14">
        <f t="shared" si="127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26"/>
        <v>0</v>
      </c>
      <c r="H315" s="36"/>
      <c r="I315" s="37"/>
      <c r="J315" s="42"/>
      <c r="K315" s="37">
        <f t="shared" si="138"/>
        <v>0</v>
      </c>
      <c r="L315" s="42"/>
      <c r="M315" s="37">
        <f t="shared" si="137"/>
        <v>0</v>
      </c>
      <c r="N315" s="42"/>
      <c r="O315" s="37">
        <f t="shared" si="131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2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25"/>
        <v>0</v>
      </c>
      <c r="AE315" s="14">
        <v>0</v>
      </c>
      <c r="AF315" s="14">
        <f t="shared" si="127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26"/>
        <v>0</v>
      </c>
      <c r="H316" s="36"/>
      <c r="I316" s="37"/>
      <c r="J316" s="42"/>
      <c r="K316" s="37">
        <f t="shared" si="138"/>
        <v>0</v>
      </c>
      <c r="L316" s="42"/>
      <c r="M316" s="37">
        <f t="shared" si="137"/>
        <v>0</v>
      </c>
      <c r="N316" s="42"/>
      <c r="O316" s="37">
        <f t="shared" si="131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2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25"/>
        <v>0</v>
      </c>
      <c r="AE316" s="14">
        <v>0</v>
      </c>
      <c r="AF316" s="14">
        <f t="shared" si="127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26"/>
        <v>0</v>
      </c>
      <c r="H317" s="36"/>
      <c r="I317" s="37"/>
      <c r="J317" s="42"/>
      <c r="K317" s="37">
        <f t="shared" si="138"/>
        <v>0</v>
      </c>
      <c r="L317" s="42"/>
      <c r="M317" s="37">
        <f t="shared" si="137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2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25"/>
        <v>0</v>
      </c>
      <c r="AE317" s="15">
        <v>0</v>
      </c>
      <c r="AF317" s="14">
        <f t="shared" si="127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26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2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25"/>
        <v>1</v>
      </c>
      <c r="AE318" s="14">
        <v>1</v>
      </c>
      <c r="AF318" s="14">
        <f t="shared" si="127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26"/>
        <v>0</v>
      </c>
      <c r="H319" s="36"/>
      <c r="I319" s="37"/>
      <c r="J319" s="42"/>
      <c r="K319" s="37">
        <f t="shared" ref="K319:K333" si="139">+J319*$E319</f>
        <v>0</v>
      </c>
      <c r="L319" s="42"/>
      <c r="M319" s="37">
        <f t="shared" si="137"/>
        <v>0</v>
      </c>
      <c r="N319" s="42"/>
      <c r="O319" s="37">
        <f t="shared" si="131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2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25"/>
        <v>0</v>
      </c>
      <c r="AE319" s="14">
        <v>0</v>
      </c>
      <c r="AF319" s="14">
        <f t="shared" si="127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26"/>
        <v>0</v>
      </c>
      <c r="H320" s="36"/>
      <c r="I320" s="37"/>
      <c r="J320" s="42"/>
      <c r="K320" s="37">
        <f t="shared" si="139"/>
        <v>0</v>
      </c>
      <c r="L320" s="42"/>
      <c r="M320" s="37">
        <f t="shared" si="137"/>
        <v>0</v>
      </c>
      <c r="N320" s="42"/>
      <c r="O320" s="37">
        <f t="shared" si="131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2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25"/>
        <v>0</v>
      </c>
      <c r="AE320" s="14">
        <v>0</v>
      </c>
      <c r="AF320" s="14">
        <f t="shared" si="127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26"/>
        <v>0</v>
      </c>
      <c r="H321" s="36"/>
      <c r="I321" s="37"/>
      <c r="J321" s="42"/>
      <c r="K321" s="37">
        <f t="shared" si="139"/>
        <v>0</v>
      </c>
      <c r="L321" s="42"/>
      <c r="M321" s="37">
        <f t="shared" si="137"/>
        <v>0</v>
      </c>
      <c r="N321" s="42"/>
      <c r="O321" s="37">
        <f t="shared" si="131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2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25"/>
        <v>0</v>
      </c>
      <c r="AE321" s="14">
        <v>0</v>
      </c>
      <c r="AF321" s="14">
        <f t="shared" si="127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26"/>
        <v>0</v>
      </c>
      <c r="H322" s="36"/>
      <c r="I322" s="37"/>
      <c r="J322" s="42"/>
      <c r="K322" s="37">
        <f t="shared" si="139"/>
        <v>0</v>
      </c>
      <c r="L322" s="42"/>
      <c r="M322" s="37">
        <f t="shared" si="137"/>
        <v>0</v>
      </c>
      <c r="N322" s="42"/>
      <c r="O322" s="37">
        <f t="shared" si="131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25"/>
        <v>0.6</v>
      </c>
      <c r="AE322" s="15">
        <v>0.6</v>
      </c>
      <c r="AF322" s="14">
        <f t="shared" si="127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26"/>
        <v>0</v>
      </c>
      <c r="H323" s="36"/>
      <c r="I323" s="37"/>
      <c r="J323" s="42"/>
      <c r="K323" s="37">
        <f t="shared" si="139"/>
        <v>0</v>
      </c>
      <c r="L323" s="42"/>
      <c r="M323" s="37">
        <f t="shared" si="137"/>
        <v>0</v>
      </c>
      <c r="N323" s="42"/>
      <c r="O323" s="37">
        <f t="shared" si="131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2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25"/>
        <v>0</v>
      </c>
      <c r="AE323" s="14">
        <v>0</v>
      </c>
      <c r="AF323" s="14">
        <f t="shared" si="127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26"/>
        <v>0</v>
      </c>
      <c r="H324" s="36"/>
      <c r="I324" s="37"/>
      <c r="J324" s="42"/>
      <c r="K324" s="37">
        <f t="shared" si="139"/>
        <v>0</v>
      </c>
      <c r="L324" s="42"/>
      <c r="M324" s="37">
        <f t="shared" si="137"/>
        <v>0</v>
      </c>
      <c r="N324" s="42"/>
      <c r="O324" s="37">
        <f t="shared" si="131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2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25"/>
        <v>1</v>
      </c>
      <c r="AE324" s="14">
        <v>1</v>
      </c>
      <c r="AF324" s="14">
        <f t="shared" si="127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26"/>
        <v>0</v>
      </c>
      <c r="H325" s="36"/>
      <c r="I325" s="37"/>
      <c r="J325" s="42"/>
      <c r="K325" s="37">
        <f t="shared" si="139"/>
        <v>0</v>
      </c>
      <c r="L325" s="42"/>
      <c r="M325" s="37">
        <f t="shared" si="137"/>
        <v>0</v>
      </c>
      <c r="N325" s="42"/>
      <c r="O325" s="37">
        <f t="shared" si="131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2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25"/>
        <v>0</v>
      </c>
      <c r="AE325" s="14">
        <v>0</v>
      </c>
      <c r="AF325" s="14">
        <f t="shared" si="127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26"/>
        <v>0</v>
      </c>
      <c r="H326" s="36"/>
      <c r="I326" s="37"/>
      <c r="J326" s="42"/>
      <c r="K326" s="37">
        <f t="shared" si="139"/>
        <v>0</v>
      </c>
      <c r="L326" s="42"/>
      <c r="M326" s="37">
        <f t="shared" si="137"/>
        <v>0</v>
      </c>
      <c r="N326" s="42"/>
      <c r="O326" s="37">
        <f t="shared" si="131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2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25"/>
        <v>0</v>
      </c>
      <c r="AE326" s="14">
        <v>0</v>
      </c>
      <c r="AF326" s="14">
        <f t="shared" si="127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26"/>
        <v>0</v>
      </c>
      <c r="H327" s="36"/>
      <c r="I327" s="37"/>
      <c r="J327" s="42"/>
      <c r="K327" s="37">
        <f t="shared" si="139"/>
        <v>0</v>
      </c>
      <c r="L327" s="42"/>
      <c r="M327" s="37">
        <f t="shared" si="137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25"/>
        <v>0.9</v>
      </c>
      <c r="AE327" s="15">
        <v>0.9</v>
      </c>
      <c r="AF327" s="14">
        <f t="shared" si="127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26"/>
        <v>0</v>
      </c>
      <c r="H328" s="36"/>
      <c r="I328" s="37"/>
      <c r="J328" s="42"/>
      <c r="K328" s="37">
        <f t="shared" si="139"/>
        <v>0</v>
      </c>
      <c r="L328" s="42"/>
      <c r="M328" s="37">
        <f t="shared" si="137"/>
        <v>0</v>
      </c>
      <c r="N328" s="42"/>
      <c r="O328" s="37">
        <f t="shared" si="131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2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0">F328+H328+J328+L328+P328+T328+X328+AB328</f>
        <v>0</v>
      </c>
      <c r="AE328" s="14">
        <v>0</v>
      </c>
      <c r="AF328" s="14">
        <f t="shared" si="127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1">+F329*E329</f>
        <v>0</v>
      </c>
      <c r="H329" s="36"/>
      <c r="I329" s="37"/>
      <c r="J329" s="42"/>
      <c r="K329" s="37">
        <f t="shared" si="139"/>
        <v>0</v>
      </c>
      <c r="L329" s="42"/>
      <c r="M329" s="37">
        <f t="shared" si="137"/>
        <v>0</v>
      </c>
      <c r="N329" s="42"/>
      <c r="O329" s="37">
        <f t="shared" si="131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2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0"/>
        <v>0</v>
      </c>
      <c r="AE329" s="14">
        <v>0</v>
      </c>
      <c r="AF329" s="14">
        <f t="shared" ref="AF329:AF333" si="142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1"/>
        <v>0</v>
      </c>
      <c r="H330" s="36"/>
      <c r="I330" s="37"/>
      <c r="J330" s="42"/>
      <c r="K330" s="37">
        <f t="shared" si="139"/>
        <v>0</v>
      </c>
      <c r="L330" s="42"/>
      <c r="M330" s="37">
        <f t="shared" si="137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0"/>
        <v>1</v>
      </c>
      <c r="AE330" s="14">
        <v>1</v>
      </c>
      <c r="AF330" s="14">
        <f t="shared" si="142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1"/>
        <v>0</v>
      </c>
      <c r="H331" s="36"/>
      <c r="I331" s="37"/>
      <c r="J331" s="42"/>
      <c r="K331" s="37">
        <f t="shared" si="139"/>
        <v>0</v>
      </c>
      <c r="L331" s="42"/>
      <c r="M331" s="37">
        <f t="shared" si="137"/>
        <v>0</v>
      </c>
      <c r="N331" s="42"/>
      <c r="O331" s="37">
        <f t="shared" si="131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2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0"/>
        <v>0</v>
      </c>
      <c r="AE331" s="14">
        <v>0</v>
      </c>
      <c r="AF331" s="14">
        <f t="shared" si="142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1"/>
        <v>0</v>
      </c>
      <c r="H332" s="36"/>
      <c r="I332" s="37"/>
      <c r="J332" s="42"/>
      <c r="K332" s="37">
        <f t="shared" si="139"/>
        <v>0</v>
      </c>
      <c r="L332" s="42"/>
      <c r="M332" s="37">
        <f t="shared" si="137"/>
        <v>0</v>
      </c>
      <c r="N332" s="42"/>
      <c r="O332" s="37">
        <f t="shared" si="131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2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0"/>
        <v>0.3</v>
      </c>
      <c r="AE332" s="14">
        <v>0.3</v>
      </c>
      <c r="AF332" s="14">
        <f t="shared" si="142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1"/>
        <v>0</v>
      </c>
      <c r="H333" s="36"/>
      <c r="I333" s="37"/>
      <c r="J333" s="42"/>
      <c r="K333" s="37">
        <f t="shared" si="139"/>
        <v>0</v>
      </c>
      <c r="L333" s="42"/>
      <c r="M333" s="37">
        <f t="shared" si="137"/>
        <v>0</v>
      </c>
      <c r="N333" s="42"/>
      <c r="O333" s="37">
        <f t="shared" si="131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2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0"/>
        <v>0</v>
      </c>
      <c r="AE333" s="14">
        <v>0</v>
      </c>
      <c r="AF333" s="14">
        <f t="shared" si="142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19505100.054109998</v>
      </c>
      <c r="R336" s="59"/>
      <c r="S336" s="62">
        <f>SUM(S7:S335)</f>
        <v>26618774.672500003</v>
      </c>
      <c r="T336" s="62"/>
      <c r="U336" s="62">
        <f>SUM(U7:U335)</f>
        <v>17790793.992500003</v>
      </c>
      <c r="V336" s="59"/>
      <c r="W336" s="62">
        <f>SUM(W7:W335)</f>
        <v>26622683.512499999</v>
      </c>
      <c r="X336" s="62"/>
      <c r="Y336" s="62">
        <f>SUM(Y7:Y335)</f>
        <v>8091092.3925000001</v>
      </c>
      <c r="Z336" s="59"/>
      <c r="AA336" s="62">
        <f>SUM(AA7:AA335)</f>
        <v>26618775.442500003</v>
      </c>
      <c r="AB336" s="62"/>
      <c r="AC336" s="62">
        <f>SUM(AC7:AC335)</f>
        <v>8956827.665000001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90" t="s">
        <v>262</v>
      </c>
      <c r="C338" s="91"/>
      <c r="D338" s="91"/>
      <c r="E338" s="92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3" t="s">
        <v>264</v>
      </c>
      <c r="C339" s="94"/>
      <c r="D339" s="94"/>
      <c r="E339" s="95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3" t="s">
        <v>265</v>
      </c>
      <c r="C340" s="94"/>
      <c r="D340" s="94"/>
      <c r="E340" s="95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3" t="s">
        <v>266</v>
      </c>
      <c r="C341" s="94"/>
      <c r="D341" s="94"/>
      <c r="E341" s="95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3" t="s">
        <v>267</v>
      </c>
      <c r="C342" s="94"/>
      <c r="D342" s="94"/>
      <c r="E342" s="95"/>
      <c r="F342" s="71" t="s">
        <v>263</v>
      </c>
      <c r="G342" s="72">
        <f>Q336</f>
        <v>19505100.054109998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3" t="s">
        <v>268</v>
      </c>
      <c r="C343" s="94"/>
      <c r="D343" s="94"/>
      <c r="E343" s="95"/>
      <c r="F343" s="71" t="s">
        <v>263</v>
      </c>
      <c r="G343" s="72">
        <f>U336</f>
        <v>17790793.992500003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3" t="s">
        <v>269</v>
      </c>
      <c r="C344" s="94"/>
      <c r="D344" s="94"/>
      <c r="E344" s="95"/>
      <c r="F344" s="71" t="s">
        <v>263</v>
      </c>
      <c r="G344" s="72">
        <f>Y336</f>
        <v>8091092.3925000001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99" t="s">
        <v>270</v>
      </c>
      <c r="C345" s="100"/>
      <c r="D345" s="100"/>
      <c r="E345" s="101"/>
      <c r="F345" s="78" t="s">
        <v>263</v>
      </c>
      <c r="G345" s="79">
        <f>AC336</f>
        <v>8956827.665000001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2" t="s">
        <v>271</v>
      </c>
      <c r="C346" s="91"/>
      <c r="D346" s="91"/>
      <c r="E346" s="92"/>
      <c r="F346" s="80" t="s">
        <v>263</v>
      </c>
      <c r="G346" s="81">
        <f>SUM(G338:G345)</f>
        <v>160818913.4321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6" t="s">
        <v>275</v>
      </c>
      <c r="C347" s="97"/>
      <c r="D347" s="97"/>
      <c r="E347" s="98"/>
      <c r="F347" s="82" t="s">
        <v>263</v>
      </c>
      <c r="G347" s="84">
        <f>G346/E336</f>
        <v>0.75519493962485129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koushik saha</cp:lastModifiedBy>
  <cp:lastPrinted>2023-09-29T16:09:04Z</cp:lastPrinted>
  <dcterms:created xsi:type="dcterms:W3CDTF">2021-05-21T11:30:00Z</dcterms:created>
  <dcterms:modified xsi:type="dcterms:W3CDTF">2023-10-18T05:47:33Z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