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3" i="1"/>
  <c r="R120" l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7"/>
  <c r="Z68"/>
  <c r="Z69"/>
  <c r="Z70"/>
  <c r="Z71"/>
  <c r="Z72"/>
  <c r="Z73"/>
  <c r="Z75"/>
  <c r="Z76"/>
  <c r="Z79"/>
  <c r="Z80"/>
  <c r="Z81"/>
  <c r="Z82"/>
  <c r="Z83"/>
  <c r="Z84"/>
  <c r="Z85"/>
  <c r="Z86"/>
  <c r="Z87"/>
  <c r="Z88"/>
  <c r="Z89"/>
  <c r="Z90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1"/>
  <c r="Z112"/>
  <c r="Z114"/>
  <c r="Z115"/>
  <c r="Z116"/>
  <c r="Z117"/>
  <c r="Z118"/>
  <c r="Z119"/>
  <c r="Z120"/>
  <c r="Z121"/>
  <c r="Z122"/>
  <c r="Z123"/>
  <c r="Z124"/>
  <c r="Z125"/>
  <c r="Z127"/>
  <c r="Z129"/>
  <c r="Z130"/>
  <c r="Z131"/>
  <c r="Z133"/>
  <c r="Z134"/>
  <c r="Z135"/>
  <c r="Z136"/>
  <c r="Z137"/>
  <c r="Z138"/>
  <c r="Z139"/>
  <c r="Z140"/>
  <c r="Z143"/>
  <c r="Z144"/>
  <c r="Z145"/>
  <c r="Z146"/>
  <c r="Z147"/>
  <c r="Z148"/>
  <c r="Z149"/>
  <c r="Z150"/>
  <c r="Z151"/>
  <c r="Z152"/>
  <c r="Z155"/>
  <c r="Z156"/>
  <c r="Z157"/>
  <c r="Z160"/>
  <c r="Z161"/>
  <c r="Z162"/>
  <c r="Z163"/>
  <c r="Z165"/>
  <c r="Z166"/>
  <c r="Z171"/>
  <c r="Z172"/>
  <c r="Z173"/>
  <c r="Z174"/>
  <c r="Z175"/>
  <c r="Z176"/>
  <c r="Z177"/>
  <c r="Z178"/>
  <c r="Z180"/>
  <c r="Z181"/>
  <c r="Z182"/>
  <c r="Z183"/>
  <c r="Z184"/>
  <c r="Z185"/>
  <c r="Z186"/>
  <c r="Z187"/>
  <c r="Z188"/>
  <c r="Z190"/>
  <c r="Z191"/>
  <c r="Z192"/>
  <c r="Z195"/>
  <c r="Z197"/>
  <c r="Z198"/>
  <c r="Z200"/>
  <c r="Z201"/>
  <c r="Z205"/>
  <c r="Z206"/>
  <c r="Z207"/>
  <c r="Z208"/>
  <c r="Z209"/>
  <c r="Z210"/>
  <c r="Z211"/>
  <c r="Z212"/>
  <c r="Z213"/>
  <c r="Z214"/>
  <c r="Z218"/>
  <c r="Z220"/>
  <c r="Z222"/>
  <c r="Z223"/>
  <c r="Z224"/>
  <c r="Z227"/>
  <c r="Z228"/>
  <c r="Z229"/>
  <c r="Z230"/>
  <c r="Z231"/>
  <c r="Z232"/>
  <c r="Z233"/>
  <c r="Z234"/>
  <c r="Z235"/>
  <c r="Z236"/>
  <c r="Z238"/>
  <c r="Z239"/>
  <c r="Z245"/>
  <c r="Z246"/>
  <c r="Z250"/>
  <c r="Z251"/>
  <c r="Z252"/>
  <c r="Z253"/>
  <c r="Z254"/>
  <c r="Z255"/>
  <c r="Z256"/>
  <c r="Z257"/>
  <c r="Z258"/>
  <c r="Z259"/>
  <c r="Z261"/>
  <c r="Z262"/>
  <c r="Z263"/>
  <c r="Z264"/>
  <c r="Z265"/>
  <c r="Z266"/>
  <c r="Z267"/>
  <c r="Z268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7"/>
  <c r="Z318"/>
  <c r="Z319"/>
  <c r="Z321"/>
  <c r="Z323"/>
  <c r="Z324"/>
  <c r="Z326"/>
  <c r="Z327"/>
  <c r="Z328"/>
  <c r="Z329"/>
  <c r="Z330"/>
  <c r="Z331"/>
  <c r="Z332"/>
  <c r="Z333"/>
  <c r="Z334"/>
  <c r="Z335"/>
  <c r="Z336"/>
  <c r="Z337"/>
  <c r="Z338"/>
  <c r="Z339"/>
  <c r="Z341"/>
  <c r="Z343"/>
  <c r="Z344"/>
  <c r="Z345"/>
  <c r="Z346"/>
  <c r="Z347"/>
  <c r="Z348"/>
  <c r="Z349"/>
  <c r="Z350"/>
  <c r="Z351"/>
  <c r="Z352"/>
  <c r="Z353"/>
  <c r="Z354"/>
  <c r="Z6"/>
  <c r="N88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W354" s="1"/>
  <c r="AE353"/>
  <c r="AG353" s="1"/>
  <c r="AD353"/>
  <c r="T353"/>
  <c r="W353" s="1"/>
  <c r="AE352"/>
  <c r="AG352" s="1"/>
  <c r="AD352"/>
  <c r="T352"/>
  <c r="W352" s="1"/>
  <c r="R352"/>
  <c r="N352"/>
  <c r="H352"/>
  <c r="AE351"/>
  <c r="AG351" s="1"/>
  <c r="T351"/>
  <c r="V351" s="1"/>
  <c r="AE350"/>
  <c r="AG350" s="1"/>
  <c r="T350"/>
  <c r="F350"/>
  <c r="AE349"/>
  <c r="AG349" s="1"/>
  <c r="W349"/>
  <c r="T349"/>
  <c r="V349" s="1"/>
  <c r="R349"/>
  <c r="N349"/>
  <c r="L349"/>
  <c r="J349"/>
  <c r="H349"/>
  <c r="AE348"/>
  <c r="AG348" s="1"/>
  <c r="T348"/>
  <c r="F348"/>
  <c r="AE347"/>
  <c r="AG347" s="1"/>
  <c r="T347"/>
  <c r="R347"/>
  <c r="N347"/>
  <c r="H347"/>
  <c r="AE346"/>
  <c r="AG346" s="1"/>
  <c r="T346"/>
  <c r="W346" s="1"/>
  <c r="AE345"/>
  <c r="AG345" s="1"/>
  <c r="T345"/>
  <c r="W345" s="1"/>
  <c r="R345"/>
  <c r="N345"/>
  <c r="L345"/>
  <c r="H345"/>
  <c r="AE344"/>
  <c r="AG344" s="1"/>
  <c r="V344"/>
  <c r="T344"/>
  <c r="W344" s="1"/>
  <c r="AE343"/>
  <c r="AG343" s="1"/>
  <c r="T343"/>
  <c r="R343"/>
  <c r="N343"/>
  <c r="H343"/>
  <c r="AE342"/>
  <c r="AG342" s="1"/>
  <c r="T342"/>
  <c r="AE341"/>
  <c r="AG341" s="1"/>
  <c r="T341"/>
  <c r="R341"/>
  <c r="N341"/>
  <c r="H341"/>
  <c r="AE340"/>
  <c r="AG340" s="1"/>
  <c r="T340"/>
  <c r="W340" s="1"/>
  <c r="AE339"/>
  <c r="AG339" s="1"/>
  <c r="AC339"/>
  <c r="AD339" s="1"/>
  <c r="T339"/>
  <c r="W339" s="1"/>
  <c r="R339"/>
  <c r="N339"/>
  <c r="AE338"/>
  <c r="AG338" s="1"/>
  <c r="T338"/>
  <c r="V338" s="1"/>
  <c r="AE337"/>
  <c r="AG337" s="1"/>
  <c r="T337"/>
  <c r="R337"/>
  <c r="N337"/>
  <c r="L337"/>
  <c r="H337"/>
  <c r="AE336"/>
  <c r="AG336" s="1"/>
  <c r="T336"/>
  <c r="AE335"/>
  <c r="AG335" s="1"/>
  <c r="T335"/>
  <c r="V335" s="1"/>
  <c r="R335"/>
  <c r="N335"/>
  <c r="L335"/>
  <c r="H335"/>
  <c r="AE334"/>
  <c r="AG334" s="1"/>
  <c r="T334"/>
  <c r="AE333"/>
  <c r="AG333" s="1"/>
  <c r="T333"/>
  <c r="R333"/>
  <c r="N333"/>
  <c r="L333"/>
  <c r="H333"/>
  <c r="AE332"/>
  <c r="AG332" s="1"/>
  <c r="T332"/>
  <c r="V332" s="1"/>
  <c r="AE331"/>
  <c r="AG331" s="1"/>
  <c r="T331"/>
  <c r="W331" s="1"/>
  <c r="R331"/>
  <c r="N331"/>
  <c r="L331"/>
  <c r="H331"/>
  <c r="AE330"/>
  <c r="AG330" s="1"/>
  <c r="T330"/>
  <c r="F330"/>
  <c r="N330" s="1"/>
  <c r="AE329"/>
  <c r="AG329" s="1"/>
  <c r="T329"/>
  <c r="R329"/>
  <c r="N329"/>
  <c r="L329"/>
  <c r="H329"/>
  <c r="AE328"/>
  <c r="AG328" s="1"/>
  <c r="T328"/>
  <c r="AE327"/>
  <c r="AG327" s="1"/>
  <c r="T327"/>
  <c r="R327"/>
  <c r="N327"/>
  <c r="L327"/>
  <c r="H327"/>
  <c r="AE326"/>
  <c r="AG326" s="1"/>
  <c r="T326"/>
  <c r="AE325"/>
  <c r="AG325" s="1"/>
  <c r="T325"/>
  <c r="R325"/>
  <c r="Z325" s="1"/>
  <c r="N325"/>
  <c r="H325"/>
  <c r="AE324"/>
  <c r="AG324" s="1"/>
  <c r="V324"/>
  <c r="T324"/>
  <c r="W324" s="1"/>
  <c r="AE323"/>
  <c r="AG323" s="1"/>
  <c r="T323"/>
  <c r="W323" s="1"/>
  <c r="R323"/>
  <c r="N323"/>
  <c r="H323"/>
  <c r="AE322"/>
  <c r="AG322" s="1"/>
  <c r="T322"/>
  <c r="F322"/>
  <c r="L323" s="1"/>
  <c r="AE321"/>
  <c r="AG321" s="1"/>
  <c r="T321"/>
  <c r="N321"/>
  <c r="H321"/>
  <c r="AE320"/>
  <c r="AG320" s="1"/>
  <c r="T320"/>
  <c r="W320" s="1"/>
  <c r="F320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D318"/>
  <c r="AE317"/>
  <c r="AG317" s="1"/>
  <c r="V317"/>
  <c r="T317"/>
  <c r="W317" s="1"/>
  <c r="AE316"/>
  <c r="AG316" s="1"/>
  <c r="T316"/>
  <c r="V316" s="1"/>
  <c r="AE315"/>
  <c r="AG315" s="1"/>
  <c r="T315"/>
  <c r="AE314"/>
  <c r="AG314" s="1"/>
  <c r="W314"/>
  <c r="T314"/>
  <c r="V314" s="1"/>
  <c r="AE313"/>
  <c r="AG313" s="1"/>
  <c r="V313"/>
  <c r="T313"/>
  <c r="W313" s="1"/>
  <c r="R313"/>
  <c r="N313"/>
  <c r="AE312"/>
  <c r="AG312" s="1"/>
  <c r="T312"/>
  <c r="AE311"/>
  <c r="AG311" s="1"/>
  <c r="T311"/>
  <c r="R311"/>
  <c r="N311"/>
  <c r="AE310"/>
  <c r="AG310" s="1"/>
  <c r="T310"/>
  <c r="W310" s="1"/>
  <c r="AE309"/>
  <c r="AG309" s="1"/>
  <c r="W309"/>
  <c r="T309"/>
  <c r="V309" s="1"/>
  <c r="R309"/>
  <c r="N309"/>
  <c r="AE308"/>
  <c r="AG308" s="1"/>
  <c r="T308"/>
  <c r="AE307"/>
  <c r="AG307" s="1"/>
  <c r="T307"/>
  <c r="R307"/>
  <c r="N307"/>
  <c r="AE306"/>
  <c r="AG306" s="1"/>
  <c r="T306"/>
  <c r="W306" s="1"/>
  <c r="AE305"/>
  <c r="AG305" s="1"/>
  <c r="T305"/>
  <c r="V305" s="1"/>
  <c r="R305"/>
  <c r="N305"/>
  <c r="AE304"/>
  <c r="AG304" s="1"/>
  <c r="T304"/>
  <c r="AG303"/>
  <c r="AE303"/>
  <c r="T303"/>
  <c r="R303"/>
  <c r="N303"/>
  <c r="AE302"/>
  <c r="AG302" s="1"/>
  <c r="T302"/>
  <c r="AE301"/>
  <c r="AG301" s="1"/>
  <c r="AD301"/>
  <c r="AC301"/>
  <c r="T301"/>
  <c r="W301" s="1"/>
  <c r="R301"/>
  <c r="N301"/>
  <c r="AE300"/>
  <c r="AG300" s="1"/>
  <c r="AC300"/>
  <c r="AD300" s="1"/>
  <c r="T300"/>
  <c r="R300"/>
  <c r="N300"/>
  <c r="AE299"/>
  <c r="AG299" s="1"/>
  <c r="T299"/>
  <c r="AE298"/>
  <c r="AG298" s="1"/>
  <c r="T298"/>
  <c r="W298" s="1"/>
  <c r="AE297"/>
  <c r="AG297" s="1"/>
  <c r="T297"/>
  <c r="AE296"/>
  <c r="AG296" s="1"/>
  <c r="T296"/>
  <c r="AE295"/>
  <c r="AG295" s="1"/>
  <c r="AC295"/>
  <c r="AD295" s="1"/>
  <c r="T295"/>
  <c r="R295"/>
  <c r="N295"/>
  <c r="AE294"/>
  <c r="AG294" s="1"/>
  <c r="AC294"/>
  <c r="AD294" s="1"/>
  <c r="T294"/>
  <c r="R294"/>
  <c r="N294"/>
  <c r="AE293"/>
  <c r="AG293" s="1"/>
  <c r="T293"/>
  <c r="W293" s="1"/>
  <c r="AE292"/>
  <c r="AG292" s="1"/>
  <c r="T292"/>
  <c r="AE291"/>
  <c r="AG291" s="1"/>
  <c r="T291"/>
  <c r="V291" s="1"/>
  <c r="N291"/>
  <c r="AG290"/>
  <c r="AE290"/>
  <c r="T290"/>
  <c r="AE289"/>
  <c r="AG289" s="1"/>
  <c r="T289"/>
  <c r="N289"/>
  <c r="AE288"/>
  <c r="AG288" s="1"/>
  <c r="T288"/>
  <c r="AE287"/>
  <c r="AG287" s="1"/>
  <c r="T287"/>
  <c r="W287" s="1"/>
  <c r="N287"/>
  <c r="AE286"/>
  <c r="AG286" s="1"/>
  <c r="T286"/>
  <c r="AE285"/>
  <c r="AG285" s="1"/>
  <c r="T285"/>
  <c r="N285"/>
  <c r="AE284"/>
  <c r="AG284" s="1"/>
  <c r="T284"/>
  <c r="V284" s="1"/>
  <c r="AE283"/>
  <c r="AG283" s="1"/>
  <c r="T283"/>
  <c r="N283"/>
  <c r="AE282"/>
  <c r="AG282" s="1"/>
  <c r="T282"/>
  <c r="AE281"/>
  <c r="AG281" s="1"/>
  <c r="T281"/>
  <c r="N281"/>
  <c r="AE280"/>
  <c r="AG280" s="1"/>
  <c r="T280"/>
  <c r="V280" s="1"/>
  <c r="AE279"/>
  <c r="AG279" s="1"/>
  <c r="AC279"/>
  <c r="AD279" s="1"/>
  <c r="T279"/>
  <c r="V279" s="1"/>
  <c r="R279"/>
  <c r="N279"/>
  <c r="AE278"/>
  <c r="AG278" s="1"/>
  <c r="AC278"/>
  <c r="AD278" s="1"/>
  <c r="T278"/>
  <c r="W278" s="1"/>
  <c r="R278"/>
  <c r="N278"/>
  <c r="AE277"/>
  <c r="AG277" s="1"/>
  <c r="T277"/>
  <c r="AE276"/>
  <c r="AG276" s="1"/>
  <c r="T276"/>
  <c r="W276" s="1"/>
  <c r="AE275"/>
  <c r="AG275" s="1"/>
  <c r="T275"/>
  <c r="AG274"/>
  <c r="AE274"/>
  <c r="V274"/>
  <c r="T274"/>
  <c r="W274" s="1"/>
  <c r="AE273"/>
  <c r="AG273" s="1"/>
  <c r="AC273"/>
  <c r="AD273" s="1"/>
  <c r="T273"/>
  <c r="V273" s="1"/>
  <c r="R273"/>
  <c r="N273"/>
  <c r="AE272"/>
  <c r="AG272" s="1"/>
  <c r="AC272"/>
  <c r="AD272" s="1"/>
  <c r="T272"/>
  <c r="R272"/>
  <c r="N272"/>
  <c r="AE271"/>
  <c r="AG271" s="1"/>
  <c r="T271"/>
  <c r="V271" s="1"/>
  <c r="AE270"/>
  <c r="AG270" s="1"/>
  <c r="T270"/>
  <c r="AE269"/>
  <c r="AG269" s="1"/>
  <c r="T269"/>
  <c r="W269" s="1"/>
  <c r="N269"/>
  <c r="AE268"/>
  <c r="AG268" s="1"/>
  <c r="W268"/>
  <c r="T268"/>
  <c r="V268" s="1"/>
  <c r="AE267"/>
  <c r="AG267" s="1"/>
  <c r="T267"/>
  <c r="W267" s="1"/>
  <c r="R267"/>
  <c r="AE266"/>
  <c r="AG266" s="1"/>
  <c r="T266"/>
  <c r="AE265"/>
  <c r="AG265" s="1"/>
  <c r="T265"/>
  <c r="R265"/>
  <c r="AE264"/>
  <c r="AG264" s="1"/>
  <c r="T264"/>
  <c r="V264" s="1"/>
  <c r="AE263"/>
  <c r="AG263" s="1"/>
  <c r="T263"/>
  <c r="R263"/>
  <c r="AE262"/>
  <c r="AG262" s="1"/>
  <c r="T262"/>
  <c r="AE261"/>
  <c r="AG261" s="1"/>
  <c r="T261"/>
  <c r="N261"/>
  <c r="AE260"/>
  <c r="AG260" s="1"/>
  <c r="T260"/>
  <c r="AE259"/>
  <c r="AG259" s="1"/>
  <c r="T259"/>
  <c r="V259" s="1"/>
  <c r="R259"/>
  <c r="AE258"/>
  <c r="AG258" s="1"/>
  <c r="T258"/>
  <c r="AE257"/>
  <c r="AG257" s="1"/>
  <c r="AC257"/>
  <c r="AD257" s="1"/>
  <c r="T257"/>
  <c r="W257" s="1"/>
  <c r="R257"/>
  <c r="N257"/>
  <c r="AE256"/>
  <c r="AG256" s="1"/>
  <c r="AC256"/>
  <c r="AD256" s="1"/>
  <c r="T256"/>
  <c r="W256" s="1"/>
  <c r="R256"/>
  <c r="N256"/>
  <c r="AE255"/>
  <c r="AG255" s="1"/>
  <c r="T255"/>
  <c r="AE254"/>
  <c r="AG254" s="1"/>
  <c r="T254"/>
  <c r="AE253"/>
  <c r="AG253" s="1"/>
  <c r="T253"/>
  <c r="W253" s="1"/>
  <c r="AE252"/>
  <c r="AG252" s="1"/>
  <c r="T252"/>
  <c r="AE251"/>
  <c r="AG251" s="1"/>
  <c r="AC251"/>
  <c r="AD251" s="1"/>
  <c r="T251"/>
  <c r="R251"/>
  <c r="N251"/>
  <c r="AE250"/>
  <c r="AG250" s="1"/>
  <c r="AC250"/>
  <c r="AD250" s="1"/>
  <c r="T250"/>
  <c r="R250"/>
  <c r="N250"/>
  <c r="AE249"/>
  <c r="AG249" s="1"/>
  <c r="T249"/>
  <c r="V249" s="1"/>
  <c r="AE248"/>
  <c r="AG248" s="1"/>
  <c r="T248"/>
  <c r="AE247"/>
  <c r="AG247" s="1"/>
  <c r="T247"/>
  <c r="V247" s="1"/>
  <c r="N247"/>
  <c r="AE246"/>
  <c r="AG246" s="1"/>
  <c r="T246"/>
  <c r="W246" s="1"/>
  <c r="AE245"/>
  <c r="AG245" s="1"/>
  <c r="T245"/>
  <c r="R245"/>
  <c r="AE244"/>
  <c r="AG244" s="1"/>
  <c r="T244"/>
  <c r="V244" s="1"/>
  <c r="AE243"/>
  <c r="AG243" s="1"/>
  <c r="T243"/>
  <c r="W243" s="1"/>
  <c r="N243"/>
  <c r="AE242"/>
  <c r="AG242" s="1"/>
  <c r="T242"/>
  <c r="W242" s="1"/>
  <c r="AE241"/>
  <c r="AG241" s="1"/>
  <c r="T241"/>
  <c r="W241" s="1"/>
  <c r="N241"/>
  <c r="AE240"/>
  <c r="AG240" s="1"/>
  <c r="T240"/>
  <c r="W240" s="1"/>
  <c r="AE239"/>
  <c r="AG239" s="1"/>
  <c r="T239"/>
  <c r="W239" s="1"/>
  <c r="R239"/>
  <c r="AE238"/>
  <c r="AG238" s="1"/>
  <c r="T238"/>
  <c r="AE237"/>
  <c r="AG237" s="1"/>
  <c r="T237"/>
  <c r="N237"/>
  <c r="AE236"/>
  <c r="AG236" s="1"/>
  <c r="W236"/>
  <c r="T236"/>
  <c r="V236" s="1"/>
  <c r="AE235"/>
  <c r="AG235" s="1"/>
  <c r="AC235"/>
  <c r="AD235" s="1"/>
  <c r="T235"/>
  <c r="W235" s="1"/>
  <c r="R235"/>
  <c r="N235"/>
  <c r="AE234"/>
  <c r="AG234" s="1"/>
  <c r="AC234"/>
  <c r="AD234" s="1"/>
  <c r="T234"/>
  <c r="V234" s="1"/>
  <c r="R234"/>
  <c r="N234"/>
  <c r="AE233"/>
  <c r="AG233" s="1"/>
  <c r="T233"/>
  <c r="AE232"/>
  <c r="AG232" s="1"/>
  <c r="T232"/>
  <c r="AE231"/>
  <c r="AG231" s="1"/>
  <c r="T231"/>
  <c r="AE230"/>
  <c r="AG230" s="1"/>
  <c r="T230"/>
  <c r="AE229"/>
  <c r="AG229" s="1"/>
  <c r="AC229"/>
  <c r="AD229" s="1"/>
  <c r="T229"/>
  <c r="R229"/>
  <c r="N229"/>
  <c r="AE228"/>
  <c r="AG228" s="1"/>
  <c r="AC228"/>
  <c r="AD228" s="1"/>
  <c r="W228"/>
  <c r="T228"/>
  <c r="V228" s="1"/>
  <c r="R228"/>
  <c r="N228"/>
  <c r="AE227"/>
  <c r="AG227" s="1"/>
  <c r="T227"/>
  <c r="V227" s="1"/>
  <c r="AE226"/>
  <c r="AG226" s="1"/>
  <c r="T226"/>
  <c r="AE225"/>
  <c r="AG225" s="1"/>
  <c r="T225"/>
  <c r="W225" s="1"/>
  <c r="N225"/>
  <c r="AE224"/>
  <c r="AG224" s="1"/>
  <c r="T224"/>
  <c r="AE223"/>
  <c r="AG223" s="1"/>
  <c r="T223"/>
  <c r="V223" s="1"/>
  <c r="R223"/>
  <c r="AE222"/>
  <c r="AG222" s="1"/>
  <c r="T222"/>
  <c r="V222" s="1"/>
  <c r="AE221"/>
  <c r="AG221" s="1"/>
  <c r="T221"/>
  <c r="AE220"/>
  <c r="AG220" s="1"/>
  <c r="T220"/>
  <c r="W220" s="1"/>
  <c r="AE219"/>
  <c r="AG219" s="1"/>
  <c r="T219"/>
  <c r="W219" s="1"/>
  <c r="AE218"/>
  <c r="AG218" s="1"/>
  <c r="T218"/>
  <c r="W218" s="1"/>
  <c r="AE217"/>
  <c r="AG217" s="1"/>
  <c r="T217"/>
  <c r="V217" s="1"/>
  <c r="N217"/>
  <c r="AG216"/>
  <c r="AE216"/>
  <c r="T216"/>
  <c r="V216" s="1"/>
  <c r="AE215"/>
  <c r="AG215" s="1"/>
  <c r="T215"/>
  <c r="AE214"/>
  <c r="AG214" s="1"/>
  <c r="T214"/>
  <c r="W214" s="1"/>
  <c r="AE213"/>
  <c r="AG213" s="1"/>
  <c r="AC213"/>
  <c r="AD213" s="1"/>
  <c r="T213"/>
  <c r="R213"/>
  <c r="N213"/>
  <c r="AE212"/>
  <c r="AG212" s="1"/>
  <c r="AC212"/>
  <c r="AD212" s="1"/>
  <c r="T212"/>
  <c r="V212" s="1"/>
  <c r="R212"/>
  <c r="N212"/>
  <c r="AE211"/>
  <c r="AG211" s="1"/>
  <c r="T211"/>
  <c r="AE210"/>
  <c r="AG210" s="1"/>
  <c r="T210"/>
  <c r="W210" s="1"/>
  <c r="AE209"/>
  <c r="AG209" s="1"/>
  <c r="T209"/>
  <c r="W209" s="1"/>
  <c r="AG208"/>
  <c r="AE208"/>
  <c r="T208"/>
  <c r="W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D205"/>
  <c r="AE204"/>
  <c r="AG204" s="1"/>
  <c r="T204"/>
  <c r="W204" s="1"/>
  <c r="F204"/>
  <c r="P204" s="1"/>
  <c r="AC204" s="1"/>
  <c r="AD204" s="1"/>
  <c r="AE203"/>
  <c r="AG203" s="1"/>
  <c r="T203"/>
  <c r="W203" s="1"/>
  <c r="N203"/>
  <c r="F203"/>
  <c r="AE202"/>
  <c r="AG202" s="1"/>
  <c r="T202"/>
  <c r="F202"/>
  <c r="P202" s="1"/>
  <c r="AE201"/>
  <c r="AG201" s="1"/>
  <c r="AC201"/>
  <c r="AD201" s="1"/>
  <c r="T201"/>
  <c r="R201"/>
  <c r="N201"/>
  <c r="AE200"/>
  <c r="AG200" s="1"/>
  <c r="AC200"/>
  <c r="AD200" s="1"/>
  <c r="T200"/>
  <c r="W200" s="1"/>
  <c r="R200"/>
  <c r="N200"/>
  <c r="AE199"/>
  <c r="AG199" s="1"/>
  <c r="T199"/>
  <c r="F199"/>
  <c r="AE198"/>
  <c r="AG198" s="1"/>
  <c r="T198"/>
  <c r="R198"/>
  <c r="F198"/>
  <c r="P198" s="1"/>
  <c r="AC198" s="1"/>
  <c r="AE197"/>
  <c r="AG197" s="1"/>
  <c r="W197"/>
  <c r="T197"/>
  <c r="V197" s="1"/>
  <c r="F197"/>
  <c r="J197" s="1"/>
  <c r="AE196"/>
  <c r="AG196" s="1"/>
  <c r="AC196"/>
  <c r="AD196" s="1"/>
  <c r="T196"/>
  <c r="W196" s="1"/>
  <c r="R196"/>
  <c r="Z196" s="1"/>
  <c r="N196"/>
  <c r="AE195"/>
  <c r="AG195" s="1"/>
  <c r="AC195"/>
  <c r="AD195" s="1"/>
  <c r="T195"/>
  <c r="V195" s="1"/>
  <c r="R195"/>
  <c r="N195"/>
  <c r="AE194"/>
  <c r="AG194" s="1"/>
  <c r="T194"/>
  <c r="F194"/>
  <c r="N194" s="1"/>
  <c r="AE193"/>
  <c r="AG193" s="1"/>
  <c r="T193"/>
  <c r="V193" s="1"/>
  <c r="F193"/>
  <c r="AE192"/>
  <c r="AG192" s="1"/>
  <c r="T192"/>
  <c r="F192"/>
  <c r="AE191"/>
  <c r="AG191" s="1"/>
  <c r="AC191"/>
  <c r="AD191" s="1"/>
  <c r="T191"/>
  <c r="R191"/>
  <c r="N191"/>
  <c r="AE190"/>
  <c r="AG190" s="1"/>
  <c r="AC190"/>
  <c r="AD190" s="1"/>
  <c r="T190"/>
  <c r="R190"/>
  <c r="N190"/>
  <c r="AE189"/>
  <c r="AG189" s="1"/>
  <c r="T189"/>
  <c r="AG188"/>
  <c r="AE188"/>
  <c r="T188"/>
  <c r="AG187"/>
  <c r="AE187"/>
  <c r="T187"/>
  <c r="AE186"/>
  <c r="AG186" s="1"/>
  <c r="T186"/>
  <c r="AE185"/>
  <c r="AG185" s="1"/>
  <c r="T185"/>
  <c r="AE184"/>
  <c r="AG184" s="1"/>
  <c r="T184"/>
  <c r="V184" s="1"/>
  <c r="AE183"/>
  <c r="AG183" s="1"/>
  <c r="V183"/>
  <c r="T183"/>
  <c r="W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W179" s="1"/>
  <c r="AE178"/>
  <c r="AG178" s="1"/>
  <c r="T178"/>
  <c r="AE177"/>
  <c r="AG177" s="1"/>
  <c r="T177"/>
  <c r="W177" s="1"/>
  <c r="AE176"/>
  <c r="AG176" s="1"/>
  <c r="T176"/>
  <c r="V176" s="1"/>
  <c r="AG175"/>
  <c r="AE175"/>
  <c r="T175"/>
  <c r="AE174"/>
  <c r="AG174" s="1"/>
  <c r="T174"/>
  <c r="V174" s="1"/>
  <c r="AE173"/>
  <c r="AG173" s="1"/>
  <c r="T173"/>
  <c r="W173" s="1"/>
  <c r="AE172"/>
  <c r="AG172" s="1"/>
  <c r="T172"/>
  <c r="AE171"/>
  <c r="AG171" s="1"/>
  <c r="AC171"/>
  <c r="AD171" s="1"/>
  <c r="T171"/>
  <c r="V171" s="1"/>
  <c r="R171"/>
  <c r="N171"/>
  <c r="D171"/>
  <c r="AE170"/>
  <c r="AG170" s="1"/>
  <c r="AC170"/>
  <c r="AD170" s="1"/>
  <c r="T170"/>
  <c r="V170" s="1"/>
  <c r="R170"/>
  <c r="Z170" s="1"/>
  <c r="N170"/>
  <c r="AE169"/>
  <c r="AG169" s="1"/>
  <c r="T169"/>
  <c r="F169"/>
  <c r="N169" s="1"/>
  <c r="AE168"/>
  <c r="AG168" s="1"/>
  <c r="T168"/>
  <c r="W168" s="1"/>
  <c r="F168"/>
  <c r="AG167"/>
  <c r="AE167"/>
  <c r="T167"/>
  <c r="N167"/>
  <c r="L167"/>
  <c r="F167"/>
  <c r="AE166"/>
  <c r="AG166" s="1"/>
  <c r="AD166"/>
  <c r="AC166"/>
  <c r="T166"/>
  <c r="W166" s="1"/>
  <c r="N166"/>
  <c r="AE165"/>
  <c r="AG165" s="1"/>
  <c r="AC165"/>
  <c r="AD165" s="1"/>
  <c r="T165"/>
  <c r="V165" s="1"/>
  <c r="R165"/>
  <c r="N165"/>
  <c r="AE164"/>
  <c r="AG164" s="1"/>
  <c r="T164"/>
  <c r="AE163"/>
  <c r="AG163" s="1"/>
  <c r="T163"/>
  <c r="AE162"/>
  <c r="AG162" s="1"/>
  <c r="T162"/>
  <c r="AE161"/>
  <c r="AG161" s="1"/>
  <c r="AC161"/>
  <c r="AD161" s="1"/>
  <c r="W161"/>
  <c r="T161"/>
  <c r="V161" s="1"/>
  <c r="R161"/>
  <c r="N161"/>
  <c r="D161"/>
  <c r="AE160"/>
  <c r="AG160" s="1"/>
  <c r="AC160"/>
  <c r="AD160" s="1"/>
  <c r="T160"/>
  <c r="R160"/>
  <c r="N160"/>
  <c r="AE159"/>
  <c r="AG159" s="1"/>
  <c r="T159"/>
  <c r="AE158"/>
  <c r="AG158" s="1"/>
  <c r="T158"/>
  <c r="V158" s="1"/>
  <c r="AG157"/>
  <c r="AE157"/>
  <c r="T157"/>
  <c r="AE156"/>
  <c r="AG156" s="1"/>
  <c r="AC156"/>
  <c r="AD156" s="1"/>
  <c r="T156"/>
  <c r="R156"/>
  <c r="N156"/>
  <c r="D156"/>
  <c r="AE155"/>
  <c r="AG155" s="1"/>
  <c r="AC155"/>
  <c r="AD155" s="1"/>
  <c r="T155"/>
  <c r="R155"/>
  <c r="N155"/>
  <c r="AE154"/>
  <c r="AG154" s="1"/>
  <c r="T154"/>
  <c r="AE153"/>
  <c r="AG153" s="1"/>
  <c r="T153"/>
  <c r="V153" s="1"/>
  <c r="AE152"/>
  <c r="AG152" s="1"/>
  <c r="T152"/>
  <c r="V152" s="1"/>
  <c r="AG151"/>
  <c r="AE151"/>
  <c r="T151"/>
  <c r="F151"/>
  <c r="N151" s="1"/>
  <c r="AE150"/>
  <c r="AG150" s="1"/>
  <c r="T150"/>
  <c r="AE149"/>
  <c r="AG149" s="1"/>
  <c r="W149"/>
  <c r="T149"/>
  <c r="V149" s="1"/>
  <c r="AE148"/>
  <c r="AG148" s="1"/>
  <c r="T148"/>
  <c r="AE147"/>
  <c r="AG147" s="1"/>
  <c r="T147"/>
  <c r="AE146"/>
  <c r="AG146" s="1"/>
  <c r="T146"/>
  <c r="AG145"/>
  <c r="AE145"/>
  <c r="T145"/>
  <c r="W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AE141"/>
  <c r="AG141" s="1"/>
  <c r="T141"/>
  <c r="W141" s="1"/>
  <c r="AE140"/>
  <c r="AG140" s="1"/>
  <c r="T140"/>
  <c r="V140" s="1"/>
  <c r="R140"/>
  <c r="N140"/>
  <c r="AE139"/>
  <c r="AG139" s="1"/>
  <c r="W139"/>
  <c r="V139"/>
  <c r="T139"/>
  <c r="AE138"/>
  <c r="AG138" s="1"/>
  <c r="T138"/>
  <c r="N138"/>
  <c r="AE137"/>
  <c r="AG137" s="1"/>
  <c r="T137"/>
  <c r="AE136"/>
  <c r="AG136" s="1"/>
  <c r="T136"/>
  <c r="N136"/>
  <c r="AG135"/>
  <c r="AE135"/>
  <c r="T135"/>
  <c r="W135" s="1"/>
  <c r="AE134"/>
  <c r="AG134" s="1"/>
  <c r="W134"/>
  <c r="T134"/>
  <c r="V134" s="1"/>
  <c r="R134"/>
  <c r="N134"/>
  <c r="J134"/>
  <c r="AG133"/>
  <c r="AE133"/>
  <c r="W133"/>
  <c r="T133"/>
  <c r="V133" s="1"/>
  <c r="AE132"/>
  <c r="AG132" s="1"/>
  <c r="T132"/>
  <c r="N132"/>
  <c r="AE131"/>
  <c r="AG131" s="1"/>
  <c r="T131"/>
  <c r="AE130"/>
  <c r="AG130" s="1"/>
  <c r="T130"/>
  <c r="R130"/>
  <c r="N130"/>
  <c r="AE129"/>
  <c r="AG129" s="1"/>
  <c r="T129"/>
  <c r="V129" s="1"/>
  <c r="AE128"/>
  <c r="AG128" s="1"/>
  <c r="T128"/>
  <c r="N128"/>
  <c r="AE127"/>
  <c r="AG127" s="1"/>
  <c r="T127"/>
  <c r="AE126"/>
  <c r="AG126" s="1"/>
  <c r="T126"/>
  <c r="W126" s="1"/>
  <c r="N126"/>
  <c r="AE125"/>
  <c r="AG125" s="1"/>
  <c r="T125"/>
  <c r="V125" s="1"/>
  <c r="AE124"/>
  <c r="AG124" s="1"/>
  <c r="T124"/>
  <c r="V124" s="1"/>
  <c r="R124"/>
  <c r="N124"/>
  <c r="AE123"/>
  <c r="AG123" s="1"/>
  <c r="T123"/>
  <c r="AE122"/>
  <c r="AG122" s="1"/>
  <c r="T122"/>
  <c r="R122"/>
  <c r="N122"/>
  <c r="AE121"/>
  <c r="AG121" s="1"/>
  <c r="T121"/>
  <c r="V121" s="1"/>
  <c r="AE120"/>
  <c r="AG120" s="1"/>
  <c r="T120"/>
  <c r="V120" s="1"/>
  <c r="N120"/>
  <c r="L120"/>
  <c r="AE119"/>
  <c r="AG119" s="1"/>
  <c r="W119"/>
  <c r="T119"/>
  <c r="V119" s="1"/>
  <c r="AE118"/>
  <c r="AG118" s="1"/>
  <c r="T118"/>
  <c r="V118" s="1"/>
  <c r="R118"/>
  <c r="N118"/>
  <c r="L118"/>
  <c r="AE117"/>
  <c r="AG117" s="1"/>
  <c r="T117"/>
  <c r="W117" s="1"/>
  <c r="AE116"/>
  <c r="AG116" s="1"/>
  <c r="T116"/>
  <c r="W116" s="1"/>
  <c r="R116"/>
  <c r="AE115"/>
  <c r="AG115" s="1"/>
  <c r="T115"/>
  <c r="AE114"/>
  <c r="AG114" s="1"/>
  <c r="AC114"/>
  <c r="AD114" s="1"/>
  <c r="T114"/>
  <c r="V114" s="1"/>
  <c r="R114"/>
  <c r="N114"/>
  <c r="D114"/>
  <c r="AE113"/>
  <c r="AG113" s="1"/>
  <c r="T113"/>
  <c r="AE112"/>
  <c r="AG112" s="1"/>
  <c r="T112"/>
  <c r="V112" s="1"/>
  <c r="R112"/>
  <c r="H112"/>
  <c r="AE111"/>
  <c r="AG111" s="1"/>
  <c r="T111"/>
  <c r="AE110"/>
  <c r="AG110" s="1"/>
  <c r="W110"/>
  <c r="T110"/>
  <c r="V110" s="1"/>
  <c r="H110"/>
  <c r="AG109"/>
  <c r="AE109"/>
  <c r="T109"/>
  <c r="W109" s="1"/>
  <c r="AE108"/>
  <c r="AG108" s="1"/>
  <c r="T108"/>
  <c r="N108"/>
  <c r="H108"/>
  <c r="AE107"/>
  <c r="AG107" s="1"/>
  <c r="T107"/>
  <c r="AE106"/>
  <c r="AG106" s="1"/>
  <c r="T106"/>
  <c r="H106"/>
  <c r="AE105"/>
  <c r="AG105" s="1"/>
  <c r="T105"/>
  <c r="V105" s="1"/>
  <c r="AE104"/>
  <c r="AG104" s="1"/>
  <c r="T104"/>
  <c r="R104"/>
  <c r="N104"/>
  <c r="AE103"/>
  <c r="AG103" s="1"/>
  <c r="T103"/>
  <c r="AE102"/>
  <c r="AG102" s="1"/>
  <c r="T102"/>
  <c r="W102" s="1"/>
  <c r="R102"/>
  <c r="AE101"/>
  <c r="AG101" s="1"/>
  <c r="T101"/>
  <c r="AE100"/>
  <c r="AG100" s="1"/>
  <c r="T100"/>
  <c r="V100" s="1"/>
  <c r="J100"/>
  <c r="AE99"/>
  <c r="AG99" s="1"/>
  <c r="T99"/>
  <c r="AE98"/>
  <c r="AG98" s="1"/>
  <c r="T98"/>
  <c r="V98" s="1"/>
  <c r="AE97"/>
  <c r="AG97" s="1"/>
  <c r="V97"/>
  <c r="T97"/>
  <c r="W97" s="1"/>
  <c r="AE96"/>
  <c r="AG96" s="1"/>
  <c r="T96"/>
  <c r="W96" s="1"/>
  <c r="R96"/>
  <c r="J96"/>
  <c r="AE95"/>
  <c r="AG95" s="1"/>
  <c r="T95"/>
  <c r="AE94"/>
  <c r="AG94" s="1"/>
  <c r="T94"/>
  <c r="H94"/>
  <c r="AE93"/>
  <c r="AG93" s="1"/>
  <c r="T93"/>
  <c r="V93" s="1"/>
  <c r="AE92"/>
  <c r="AG92" s="1"/>
  <c r="T92"/>
  <c r="N92"/>
  <c r="H92"/>
  <c r="AE91"/>
  <c r="AG91" s="1"/>
  <c r="T91"/>
  <c r="AE90"/>
  <c r="AG90" s="1"/>
  <c r="W90"/>
  <c r="T90"/>
  <c r="V90" s="1"/>
  <c r="AE89"/>
  <c r="AG89" s="1"/>
  <c r="T89"/>
  <c r="AE88"/>
  <c r="AG88" s="1"/>
  <c r="T88"/>
  <c r="V88" s="1"/>
  <c r="AE87"/>
  <c r="AG87" s="1"/>
  <c r="T87"/>
  <c r="V87" s="1"/>
  <c r="AE86"/>
  <c r="AG86" s="1"/>
  <c r="T86"/>
  <c r="AE85"/>
  <c r="AG85" s="1"/>
  <c r="W85"/>
  <c r="V85"/>
  <c r="T85"/>
  <c r="AE84"/>
  <c r="AG84" s="1"/>
  <c r="T84"/>
  <c r="AE83"/>
  <c r="AG83" s="1"/>
  <c r="T83"/>
  <c r="AE82"/>
  <c r="AG82" s="1"/>
  <c r="T82"/>
  <c r="W82" s="1"/>
  <c r="R82"/>
  <c r="H82"/>
  <c r="AE81"/>
  <c r="AG81" s="1"/>
  <c r="T81"/>
  <c r="AE80"/>
  <c r="AG80" s="1"/>
  <c r="T80"/>
  <c r="W80" s="1"/>
  <c r="R80"/>
  <c r="N80"/>
  <c r="H80"/>
  <c r="AE79"/>
  <c r="AG79" s="1"/>
  <c r="T79"/>
  <c r="V79" s="1"/>
  <c r="AE78"/>
  <c r="AG78" s="1"/>
  <c r="T78"/>
  <c r="J78"/>
  <c r="AE77"/>
  <c r="AG77" s="1"/>
  <c r="T77"/>
  <c r="W77" s="1"/>
  <c r="AE76"/>
  <c r="AG76" s="1"/>
  <c r="T76"/>
  <c r="R76"/>
  <c r="N76"/>
  <c r="J76"/>
  <c r="AE75"/>
  <c r="AG75" s="1"/>
  <c r="T75"/>
  <c r="W75" s="1"/>
  <c r="AE74"/>
  <c r="AG74" s="1"/>
  <c r="T74"/>
  <c r="W74" s="1"/>
  <c r="N74"/>
  <c r="L74"/>
  <c r="J74"/>
  <c r="AE73"/>
  <c r="AG73" s="1"/>
  <c r="T73"/>
  <c r="AE72"/>
  <c r="AG72" s="1"/>
  <c r="T72"/>
  <c r="AE71"/>
  <c r="AG71" s="1"/>
  <c r="T71"/>
  <c r="AE70"/>
  <c r="AG70" s="1"/>
  <c r="T70"/>
  <c r="W70" s="1"/>
  <c r="N70"/>
  <c r="H70"/>
  <c r="AE69"/>
  <c r="AG69" s="1"/>
  <c r="T69"/>
  <c r="AE68"/>
  <c r="AG68" s="1"/>
  <c r="T68"/>
  <c r="W68" s="1"/>
  <c r="R68"/>
  <c r="H68"/>
  <c r="AE67"/>
  <c r="AG67" s="1"/>
  <c r="W67"/>
  <c r="V67"/>
  <c r="T67"/>
  <c r="AE66"/>
  <c r="AG66" s="1"/>
  <c r="T66"/>
  <c r="V66" s="1"/>
  <c r="R66"/>
  <c r="Z66" s="1"/>
  <c r="N66"/>
  <c r="L66"/>
  <c r="J66"/>
  <c r="AE65"/>
  <c r="AG65" s="1"/>
  <c r="T65"/>
  <c r="AE64"/>
  <c r="AG64" s="1"/>
  <c r="T64"/>
  <c r="W64" s="1"/>
  <c r="R64"/>
  <c r="N64"/>
  <c r="J64"/>
  <c r="AG63"/>
  <c r="AE63"/>
  <c r="T63"/>
  <c r="W63" s="1"/>
  <c r="AE62"/>
  <c r="AG62" s="1"/>
  <c r="T62"/>
  <c r="V62" s="1"/>
  <c r="R62"/>
  <c r="AE61"/>
  <c r="AG61" s="1"/>
  <c r="T61"/>
  <c r="W61" s="1"/>
  <c r="AG60"/>
  <c r="AE60"/>
  <c r="T60"/>
  <c r="W60" s="1"/>
  <c r="R60"/>
  <c r="AE59"/>
  <c r="AG59" s="1"/>
  <c r="T59"/>
  <c r="W59" s="1"/>
  <c r="AE58"/>
  <c r="AG58" s="1"/>
  <c r="T58"/>
  <c r="W58" s="1"/>
  <c r="R58"/>
  <c r="AE57"/>
  <c r="AG57" s="1"/>
  <c r="T57"/>
  <c r="AE56"/>
  <c r="AG56" s="1"/>
  <c r="T56"/>
  <c r="AE55"/>
  <c r="AG55" s="1"/>
  <c r="T55"/>
  <c r="V55" s="1"/>
  <c r="AE54"/>
  <c r="AG54" s="1"/>
  <c r="T54"/>
  <c r="AE53"/>
  <c r="AG53" s="1"/>
  <c r="T53"/>
  <c r="W53" s="1"/>
  <c r="AE52"/>
  <c r="AG52" s="1"/>
  <c r="T52"/>
  <c r="V52" s="1"/>
  <c r="R52"/>
  <c r="AE51"/>
  <c r="AG51" s="1"/>
  <c r="T51"/>
  <c r="W51" s="1"/>
  <c r="AE50"/>
  <c r="AG50" s="1"/>
  <c r="T50"/>
  <c r="R50"/>
  <c r="P50"/>
  <c r="AE49"/>
  <c r="AG49" s="1"/>
  <c r="T49"/>
  <c r="AE48"/>
  <c r="AG48" s="1"/>
  <c r="T48"/>
  <c r="R48"/>
  <c r="P48"/>
  <c r="N48"/>
  <c r="AE47"/>
  <c r="AG47" s="1"/>
  <c r="T47"/>
  <c r="W47" s="1"/>
  <c r="AE46"/>
  <c r="AG46" s="1"/>
  <c r="T46"/>
  <c r="W46" s="1"/>
  <c r="R46"/>
  <c r="P46"/>
  <c r="N46"/>
  <c r="L46"/>
  <c r="AE45"/>
  <c r="AG45" s="1"/>
  <c r="T45"/>
  <c r="AG44"/>
  <c r="AE44"/>
  <c r="T44"/>
  <c r="V44" s="1"/>
  <c r="R44"/>
  <c r="P44"/>
  <c r="N44"/>
  <c r="AE43"/>
  <c r="AG43" s="1"/>
  <c r="T43"/>
  <c r="AE42"/>
  <c r="AG42" s="1"/>
  <c r="AC42"/>
  <c r="AD42" s="1"/>
  <c r="T42"/>
  <c r="V42" s="1"/>
  <c r="R42"/>
  <c r="N42"/>
  <c r="D42"/>
  <c r="F87" s="1"/>
  <c r="H88" s="1"/>
  <c r="AE41"/>
  <c r="AG41" s="1"/>
  <c r="T41"/>
  <c r="AE40"/>
  <c r="AG40" s="1"/>
  <c r="T40"/>
  <c r="V40" s="1"/>
  <c r="AE39"/>
  <c r="AG39" s="1"/>
  <c r="V39"/>
  <c r="T39"/>
  <c r="W39" s="1"/>
  <c r="AE38"/>
  <c r="AG38" s="1"/>
  <c r="W38"/>
  <c r="T38"/>
  <c r="V38" s="1"/>
  <c r="AE37"/>
  <c r="AG37" s="1"/>
  <c r="T37"/>
  <c r="AG36"/>
  <c r="AE36"/>
  <c r="T36"/>
  <c r="V36" s="1"/>
  <c r="AE35"/>
  <c r="AG35" s="1"/>
  <c r="T35"/>
  <c r="V35" s="1"/>
  <c r="AE34"/>
  <c r="AG34" s="1"/>
  <c r="T34"/>
  <c r="V34" s="1"/>
  <c r="AE33"/>
  <c r="AG33" s="1"/>
  <c r="T33"/>
  <c r="AE32"/>
  <c r="AG32" s="1"/>
  <c r="T32"/>
  <c r="AE31"/>
  <c r="AG31" s="1"/>
  <c r="W31"/>
  <c r="T31"/>
  <c r="V31" s="1"/>
  <c r="AE30"/>
  <c r="AG30" s="1"/>
  <c r="T30"/>
  <c r="AG29"/>
  <c r="AE29"/>
  <c r="T29"/>
  <c r="AE28"/>
  <c r="AG28" s="1"/>
  <c r="T28"/>
  <c r="V28" s="1"/>
  <c r="AE27"/>
  <c r="AG27" s="1"/>
  <c r="T27"/>
  <c r="AE26"/>
  <c r="AG26" s="1"/>
  <c r="T26"/>
  <c r="W26" s="1"/>
  <c r="AE25"/>
  <c r="AG25" s="1"/>
  <c r="T25"/>
  <c r="W25" s="1"/>
  <c r="AE24"/>
  <c r="AG24" s="1"/>
  <c r="T24"/>
  <c r="V24" s="1"/>
  <c r="AE23"/>
  <c r="AG23" s="1"/>
  <c r="T23"/>
  <c r="AE22"/>
  <c r="AG22" s="1"/>
  <c r="T22"/>
  <c r="W22" s="1"/>
  <c r="AE21"/>
  <c r="AG21" s="1"/>
  <c r="T21"/>
  <c r="W21" s="1"/>
  <c r="AE20"/>
  <c r="AG20" s="1"/>
  <c r="T20"/>
  <c r="V20" s="1"/>
  <c r="AE19"/>
  <c r="AG19" s="1"/>
  <c r="T19"/>
  <c r="AE18"/>
  <c r="AG18" s="1"/>
  <c r="T18"/>
  <c r="W18" s="1"/>
  <c r="AE17"/>
  <c r="AG17" s="1"/>
  <c r="T17"/>
  <c r="V17" s="1"/>
  <c r="AE16"/>
  <c r="AG16" s="1"/>
  <c r="W16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W12" s="1"/>
  <c r="AE11"/>
  <c r="AG11" s="1"/>
  <c r="T11"/>
  <c r="W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W6" s="1"/>
  <c r="D5"/>
  <c r="W244" l="1"/>
  <c r="W217"/>
  <c r="V179"/>
  <c r="V141"/>
  <c r="V320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Z269" s="1"/>
  <c r="W230"/>
  <c r="V230"/>
  <c r="V238"/>
  <c r="W238"/>
  <c r="W322"/>
  <c r="V322"/>
  <c r="F6"/>
  <c r="N6" s="1"/>
  <c r="F7"/>
  <c r="L7" s="1"/>
  <c r="N7" s="1"/>
  <c r="V12"/>
  <c r="W15"/>
  <c r="F33"/>
  <c r="R33" s="1"/>
  <c r="W66"/>
  <c r="W79"/>
  <c r="V95"/>
  <c r="W95"/>
  <c r="W100"/>
  <c r="W111"/>
  <c r="V111"/>
  <c r="W152"/>
  <c r="V154"/>
  <c r="W154"/>
  <c r="R204"/>
  <c r="Z204" s="1"/>
  <c r="V208"/>
  <c r="F214"/>
  <c r="P215" s="1"/>
  <c r="V270"/>
  <c r="W270"/>
  <c r="V304"/>
  <c r="W304"/>
  <c r="V321"/>
  <c r="W321"/>
  <c r="W333"/>
  <c r="V333"/>
  <c r="W338"/>
  <c r="V340"/>
  <c r="F27"/>
  <c r="R27" s="1"/>
  <c r="W44"/>
  <c r="V150"/>
  <c r="W150"/>
  <c r="V166"/>
  <c r="W170"/>
  <c r="V173"/>
  <c r="W187"/>
  <c r="V187"/>
  <c r="V203"/>
  <c r="F216"/>
  <c r="R216" s="1"/>
  <c r="Z216" s="1"/>
  <c r="W233"/>
  <c r="V233"/>
  <c r="V301"/>
  <c r="W312"/>
  <c r="V312"/>
  <c r="W335"/>
  <c r="F21"/>
  <c r="R21" s="1"/>
  <c r="V32"/>
  <c r="W32"/>
  <c r="W35"/>
  <c r="V59"/>
  <c r="W105"/>
  <c r="V126"/>
  <c r="W129"/>
  <c r="P167"/>
  <c r="H167"/>
  <c r="AC167" s="1"/>
  <c r="AD167" s="1"/>
  <c r="R203"/>
  <c r="Z203" s="1"/>
  <c r="P203"/>
  <c r="AC203" s="1"/>
  <c r="AD203" s="1"/>
  <c r="V210"/>
  <c r="F230"/>
  <c r="V300"/>
  <c r="W300"/>
  <c r="W316"/>
  <c r="V323"/>
  <c r="W184"/>
  <c r="W222"/>
  <c r="V241"/>
  <c r="V246"/>
  <c r="W247"/>
  <c r="V256"/>
  <c r="W264"/>
  <c r="W280"/>
  <c r="V287"/>
  <c r="V293"/>
  <c r="W332"/>
  <c r="J210"/>
  <c r="R210"/>
  <c r="H210"/>
  <c r="AC210" s="1"/>
  <c r="AD210" s="1"/>
  <c r="W275"/>
  <c r="V275"/>
  <c r="J21"/>
  <c r="H23"/>
  <c r="H27"/>
  <c r="W36"/>
  <c r="V47"/>
  <c r="W52"/>
  <c r="V53"/>
  <c r="W54"/>
  <c r="V54"/>
  <c r="V71"/>
  <c r="W71"/>
  <c r="V82"/>
  <c r="W94"/>
  <c r="V94"/>
  <c r="L148"/>
  <c r="R148"/>
  <c r="W156"/>
  <c r="V156"/>
  <c r="V164"/>
  <c r="W164"/>
  <c r="W172"/>
  <c r="V172"/>
  <c r="R193"/>
  <c r="Z193" s="1"/>
  <c r="P193"/>
  <c r="AC193" s="1"/>
  <c r="AD193" s="1"/>
  <c r="N193"/>
  <c r="V213"/>
  <c r="W213"/>
  <c r="N215"/>
  <c r="L215"/>
  <c r="P214"/>
  <c r="W215"/>
  <c r="V215"/>
  <c r="V229"/>
  <c r="W229"/>
  <c r="W260"/>
  <c r="V260"/>
  <c r="W288"/>
  <c r="V288"/>
  <c r="W289"/>
  <c r="V289"/>
  <c r="V334"/>
  <c r="W334"/>
  <c r="F40"/>
  <c r="L40" s="1"/>
  <c r="F41"/>
  <c r="F39"/>
  <c r="L39" s="1"/>
  <c r="F38"/>
  <c r="R38" s="1"/>
  <c r="F29"/>
  <c r="R29" s="1"/>
  <c r="F17"/>
  <c r="L17" s="1"/>
  <c r="F12"/>
  <c r="F35"/>
  <c r="H35" s="1"/>
  <c r="F34"/>
  <c r="F11"/>
  <c r="N11" s="1"/>
  <c r="F14"/>
  <c r="N14" s="1"/>
  <c r="N21"/>
  <c r="F30"/>
  <c r="V65"/>
  <c r="W65"/>
  <c r="V70"/>
  <c r="W78"/>
  <c r="V78"/>
  <c r="F85"/>
  <c r="R85" s="1"/>
  <c r="W92"/>
  <c r="V92"/>
  <c r="V106"/>
  <c r="W106"/>
  <c r="W118"/>
  <c r="F153"/>
  <c r="J153" s="1"/>
  <c r="F149"/>
  <c r="P149" s="1"/>
  <c r="F152"/>
  <c r="H152" s="1"/>
  <c r="N148"/>
  <c r="R151"/>
  <c r="V155"/>
  <c r="W155"/>
  <c r="W163"/>
  <c r="V163"/>
  <c r="W167"/>
  <c r="V167"/>
  <c r="F182"/>
  <c r="F186"/>
  <c r="R186" s="1"/>
  <c r="F183"/>
  <c r="R183" s="1"/>
  <c r="F187"/>
  <c r="N187" s="1"/>
  <c r="W266"/>
  <c r="V266"/>
  <c r="P349"/>
  <c r="AC349" s="1"/>
  <c r="AD349" s="1"/>
  <c r="N348"/>
  <c r="H348"/>
  <c r="W13"/>
  <c r="F15"/>
  <c r="H15" s="1"/>
  <c r="W19"/>
  <c r="V19"/>
  <c r="F22"/>
  <c r="W23"/>
  <c r="V23"/>
  <c r="F26"/>
  <c r="W27"/>
  <c r="V27"/>
  <c r="F31"/>
  <c r="R31" s="1"/>
  <c r="V63"/>
  <c r="V64"/>
  <c r="V84"/>
  <c r="W84"/>
  <c r="W98"/>
  <c r="V109"/>
  <c r="V116"/>
  <c r="W128"/>
  <c r="V128"/>
  <c r="W138"/>
  <c r="V138"/>
  <c r="W140"/>
  <c r="V145"/>
  <c r="V146"/>
  <c r="W146"/>
  <c r="F150"/>
  <c r="R150" s="1"/>
  <c r="W169"/>
  <c r="V169"/>
  <c r="V186"/>
  <c r="W186"/>
  <c r="V199"/>
  <c r="W199"/>
  <c r="W202"/>
  <c r="V202"/>
  <c r="W226"/>
  <c r="V226"/>
  <c r="L23"/>
  <c r="N23"/>
  <c r="J23"/>
  <c r="J27"/>
  <c r="V30"/>
  <c r="W30"/>
  <c r="F89"/>
  <c r="F57"/>
  <c r="P58" s="1"/>
  <c r="F56"/>
  <c r="N56" s="1"/>
  <c r="F47"/>
  <c r="N47" s="1"/>
  <c r="F51"/>
  <c r="F107"/>
  <c r="L108" s="1"/>
  <c r="F105"/>
  <c r="J105" s="1"/>
  <c r="V49"/>
  <c r="W49"/>
  <c r="W69"/>
  <c r="V69"/>
  <c r="W73"/>
  <c r="V73"/>
  <c r="V83"/>
  <c r="W83"/>
  <c r="W104"/>
  <c r="V104"/>
  <c r="F157"/>
  <c r="F158"/>
  <c r="N158" s="1"/>
  <c r="W157"/>
  <c r="V157"/>
  <c r="F159"/>
  <c r="F232"/>
  <c r="J232" s="1"/>
  <c r="AC232" s="1"/>
  <c r="W158"/>
  <c r="V178"/>
  <c r="W178"/>
  <c r="V204"/>
  <c r="W216"/>
  <c r="V218"/>
  <c r="F220"/>
  <c r="P220" s="1"/>
  <c r="V225"/>
  <c r="F226"/>
  <c r="J226" s="1"/>
  <c r="W231"/>
  <c r="V231"/>
  <c r="V242"/>
  <c r="F266"/>
  <c r="L266" s="1"/>
  <c r="F270"/>
  <c r="F280"/>
  <c r="L280" s="1"/>
  <c r="R321"/>
  <c r="L320"/>
  <c r="P322"/>
  <c r="L322"/>
  <c r="F284"/>
  <c r="R285" s="1"/>
  <c r="F262"/>
  <c r="N262" s="1"/>
  <c r="F253"/>
  <c r="F248"/>
  <c r="P248" s="1"/>
  <c r="F238"/>
  <c r="F302"/>
  <c r="N302" s="1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V303"/>
  <c r="W303"/>
  <c r="F310"/>
  <c r="P311" s="1"/>
  <c r="W130"/>
  <c r="V130"/>
  <c r="W165"/>
  <c r="W174"/>
  <c r="W28"/>
  <c r="W34"/>
  <c r="W40"/>
  <c r="W55"/>
  <c r="V74"/>
  <c r="V80"/>
  <c r="W88"/>
  <c r="V96"/>
  <c r="W112"/>
  <c r="W121"/>
  <c r="W148"/>
  <c r="V148"/>
  <c r="W153"/>
  <c r="R169"/>
  <c r="Z169" s="1"/>
  <c r="W176"/>
  <c r="V177"/>
  <c r="W182"/>
  <c r="V200"/>
  <c r="R202"/>
  <c r="Z202" s="1"/>
  <c r="N204"/>
  <c r="V219"/>
  <c r="F222"/>
  <c r="N223" s="1"/>
  <c r="V253"/>
  <c r="V269"/>
  <c r="F276"/>
  <c r="H276" s="1"/>
  <c r="AC276" s="1"/>
  <c r="AD276" s="1"/>
  <c r="V278"/>
  <c r="F288"/>
  <c r="L288" s="1"/>
  <c r="F292"/>
  <c r="J292" s="1"/>
  <c r="V307"/>
  <c r="W307"/>
  <c r="W282"/>
  <c r="V282"/>
  <c r="V299"/>
  <c r="W299"/>
  <c r="W308"/>
  <c r="V308"/>
  <c r="W315"/>
  <c r="V315"/>
  <c r="F342"/>
  <c r="R342" s="1"/>
  <c r="Z342" s="1"/>
  <c r="F338"/>
  <c r="F332"/>
  <c r="P333" s="1"/>
  <c r="AC333" s="1"/>
  <c r="AD333" s="1"/>
  <c r="F351"/>
  <c r="F344"/>
  <c r="R344" s="1"/>
  <c r="W327"/>
  <c r="V327"/>
  <c r="F334"/>
  <c r="F346"/>
  <c r="R346" s="1"/>
  <c r="R167"/>
  <c r="Z167" s="1"/>
  <c r="W248"/>
  <c r="V248"/>
  <c r="W250"/>
  <c r="V250"/>
  <c r="V277"/>
  <c r="W277"/>
  <c r="V281"/>
  <c r="W281"/>
  <c r="W284"/>
  <c r="V286"/>
  <c r="W286"/>
  <c r="W292"/>
  <c r="V292"/>
  <c r="W296"/>
  <c r="V296"/>
  <c r="V298"/>
  <c r="V302"/>
  <c r="W302"/>
  <c r="V325"/>
  <c r="W325"/>
  <c r="W343"/>
  <c r="V343"/>
  <c r="W234"/>
  <c r="V235"/>
  <c r="V239"/>
  <c r="V240"/>
  <c r="V243"/>
  <c r="W249"/>
  <c r="V257"/>
  <c r="V331"/>
  <c r="V339"/>
  <c r="W351"/>
  <c r="L47"/>
  <c r="V50"/>
  <c r="W50"/>
  <c r="N52"/>
  <c r="P51"/>
  <c r="H51"/>
  <c r="N51"/>
  <c r="L52"/>
  <c r="J58"/>
  <c r="N57"/>
  <c r="J57"/>
  <c r="W89"/>
  <c r="V89"/>
  <c r="V101"/>
  <c r="W101"/>
  <c r="W107"/>
  <c r="V107"/>
  <c r="F142"/>
  <c r="F135"/>
  <c r="F117"/>
  <c r="F141"/>
  <c r="F129"/>
  <c r="F121"/>
  <c r="F125"/>
  <c r="F137"/>
  <c r="F131"/>
  <c r="F127"/>
  <c r="F123"/>
  <c r="F115"/>
  <c r="W194"/>
  <c r="V194"/>
  <c r="V211"/>
  <c r="W211"/>
  <c r="V254"/>
  <c r="W254"/>
  <c r="J289"/>
  <c r="R289"/>
  <c r="N288"/>
  <c r="W350"/>
  <c r="V350"/>
  <c r="H6"/>
  <c r="V6"/>
  <c r="P7"/>
  <c r="N40"/>
  <c r="J40"/>
  <c r="H11"/>
  <c r="L14"/>
  <c r="V18"/>
  <c r="V21"/>
  <c r="V22"/>
  <c r="V25"/>
  <c r="V26"/>
  <c r="P29"/>
  <c r="H29"/>
  <c r="L29"/>
  <c r="W33"/>
  <c r="V33"/>
  <c r="P37"/>
  <c r="H37"/>
  <c r="W41"/>
  <c r="V41"/>
  <c r="J51"/>
  <c r="W87"/>
  <c r="V117"/>
  <c r="V122"/>
  <c r="W122"/>
  <c r="J149"/>
  <c r="H149"/>
  <c r="W160"/>
  <c r="V160"/>
  <c r="V168"/>
  <c r="W175"/>
  <c r="V175"/>
  <c r="R182"/>
  <c r="H182"/>
  <c r="L182"/>
  <c r="N182"/>
  <c r="P182"/>
  <c r="V191"/>
  <c r="W191"/>
  <c r="J11"/>
  <c r="W20"/>
  <c r="W24"/>
  <c r="J29"/>
  <c r="H58"/>
  <c r="R18"/>
  <c r="H18"/>
  <c r="W56"/>
  <c r="V56"/>
  <c r="W103"/>
  <c r="V103"/>
  <c r="F133"/>
  <c r="P158"/>
  <c r="J158"/>
  <c r="AC158" s="1"/>
  <c r="AD158" s="1"/>
  <c r="W285"/>
  <c r="V285"/>
  <c r="V11"/>
  <c r="R14"/>
  <c r="J18"/>
  <c r="W29"/>
  <c r="V29"/>
  <c r="H33"/>
  <c r="L33"/>
  <c r="W37"/>
  <c r="V37"/>
  <c r="P40"/>
  <c r="H41"/>
  <c r="L41"/>
  <c r="V45"/>
  <c r="W45"/>
  <c r="W48"/>
  <c r="V48"/>
  <c r="V51"/>
  <c r="P52"/>
  <c r="V60"/>
  <c r="V61"/>
  <c r="W72"/>
  <c r="V72"/>
  <c r="N106"/>
  <c r="R105"/>
  <c r="V136"/>
  <c r="W136"/>
  <c r="W142"/>
  <c r="N159"/>
  <c r="P159"/>
  <c r="AC159" s="1"/>
  <c r="W181"/>
  <c r="L186"/>
  <c r="N186"/>
  <c r="R192"/>
  <c r="J192"/>
  <c r="P192"/>
  <c r="N192"/>
  <c r="L192"/>
  <c r="J208"/>
  <c r="H230"/>
  <c r="N230"/>
  <c r="J230"/>
  <c r="R230"/>
  <c r="V251"/>
  <c r="W251"/>
  <c r="V348"/>
  <c r="W348"/>
  <c r="J6"/>
  <c r="H7"/>
  <c r="J33"/>
  <c r="R40"/>
  <c r="J47"/>
  <c r="L51"/>
  <c r="R57"/>
  <c r="W62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V91"/>
  <c r="W91"/>
  <c r="H109"/>
  <c r="P107"/>
  <c r="R107"/>
  <c r="R108"/>
  <c r="N107"/>
  <c r="W115"/>
  <c r="V115"/>
  <c r="V137"/>
  <c r="W137"/>
  <c r="F139"/>
  <c r="R159"/>
  <c r="Z159" s="1"/>
  <c r="F162"/>
  <c r="F164"/>
  <c r="F163"/>
  <c r="V162"/>
  <c r="W162"/>
  <c r="H186"/>
  <c r="W190"/>
  <c r="V190"/>
  <c r="W192"/>
  <c r="V192"/>
  <c r="N208"/>
  <c r="V209"/>
  <c r="V220"/>
  <c r="W221"/>
  <c r="V221"/>
  <c r="R222"/>
  <c r="J222"/>
  <c r="L223"/>
  <c r="H222"/>
  <c r="J223"/>
  <c r="P222"/>
  <c r="P223"/>
  <c r="H223"/>
  <c r="W245"/>
  <c r="V245"/>
  <c r="W261"/>
  <c r="V261"/>
  <c r="V276"/>
  <c r="R6"/>
  <c r="J7"/>
  <c r="T7"/>
  <c r="W14"/>
  <c r="J17"/>
  <c r="W17"/>
  <c r="N18"/>
  <c r="P21"/>
  <c r="H21"/>
  <c r="J22"/>
  <c r="P22"/>
  <c r="P23"/>
  <c r="AC23" s="1"/>
  <c r="AD23" s="1"/>
  <c r="R25"/>
  <c r="Z25" s="1"/>
  <c r="R26"/>
  <c r="Z26" s="1"/>
  <c r="J26"/>
  <c r="P26"/>
  <c r="L27"/>
  <c r="P27"/>
  <c r="N29"/>
  <c r="R30"/>
  <c r="J30"/>
  <c r="L30"/>
  <c r="R34"/>
  <c r="J34"/>
  <c r="L34"/>
  <c r="P39"/>
  <c r="H40"/>
  <c r="F111"/>
  <c r="F101"/>
  <c r="F91"/>
  <c r="F83"/>
  <c r="F79"/>
  <c r="F71"/>
  <c r="F65"/>
  <c r="F45"/>
  <c r="D355"/>
  <c r="F93"/>
  <c r="F113"/>
  <c r="F109"/>
  <c r="F99"/>
  <c r="F97"/>
  <c r="F94"/>
  <c r="F73"/>
  <c r="F69"/>
  <c r="F61"/>
  <c r="F59"/>
  <c r="F103"/>
  <c r="F95"/>
  <c r="F81"/>
  <c r="F77"/>
  <c r="F75"/>
  <c r="F67"/>
  <c r="F63"/>
  <c r="F55"/>
  <c r="F54"/>
  <c r="F53"/>
  <c r="F43"/>
  <c r="W43"/>
  <c r="V43"/>
  <c r="V46"/>
  <c r="F49"/>
  <c r="R51"/>
  <c r="J52"/>
  <c r="AC52" s="1"/>
  <c r="AD52" s="1"/>
  <c r="V57"/>
  <c r="W57"/>
  <c r="V58"/>
  <c r="V68"/>
  <c r="V81"/>
  <c r="W81"/>
  <c r="H87"/>
  <c r="R88"/>
  <c r="J89"/>
  <c r="V102"/>
  <c r="R106"/>
  <c r="F119"/>
  <c r="V127"/>
  <c r="W127"/>
  <c r="V131"/>
  <c r="W131"/>
  <c r="V135"/>
  <c r="V147"/>
  <c r="W147"/>
  <c r="L152"/>
  <c r="N197"/>
  <c r="P197"/>
  <c r="R197"/>
  <c r="L197"/>
  <c r="AC197" s="1"/>
  <c r="AD197" s="1"/>
  <c r="N199"/>
  <c r="R199"/>
  <c r="Z199" s="1"/>
  <c r="P199"/>
  <c r="AC199" s="1"/>
  <c r="AD199" s="1"/>
  <c r="N216"/>
  <c r="P216"/>
  <c r="V76"/>
  <c r="W76"/>
  <c r="W86"/>
  <c r="V86"/>
  <c r="V123"/>
  <c r="W123"/>
  <c r="P148"/>
  <c r="H148"/>
  <c r="J148"/>
  <c r="W151"/>
  <c r="V151"/>
  <c r="V159"/>
  <c r="W159"/>
  <c r="F188"/>
  <c r="F184"/>
  <c r="F178"/>
  <c r="F174"/>
  <c r="F172"/>
  <c r="F181"/>
  <c r="F185"/>
  <c r="F189"/>
  <c r="F173"/>
  <c r="F175"/>
  <c r="F177"/>
  <c r="W188"/>
  <c r="V188"/>
  <c r="V198"/>
  <c r="W198"/>
  <c r="V201"/>
  <c r="W201"/>
  <c r="H253"/>
  <c r="R253"/>
  <c r="N253"/>
  <c r="J253"/>
  <c r="P284"/>
  <c r="L284"/>
  <c r="W290"/>
  <c r="V290"/>
  <c r="W295"/>
  <c r="V295"/>
  <c r="V297"/>
  <c r="W297"/>
  <c r="V75"/>
  <c r="V77"/>
  <c r="W93"/>
  <c r="W99"/>
  <c r="V99"/>
  <c r="V108"/>
  <c r="W108"/>
  <c r="W113"/>
  <c r="V113"/>
  <c r="W120"/>
  <c r="W124"/>
  <c r="W125"/>
  <c r="W132"/>
  <c r="V132"/>
  <c r="P151"/>
  <c r="H151"/>
  <c r="L151"/>
  <c r="J151"/>
  <c r="N153"/>
  <c r="P168"/>
  <c r="AC168" s="1"/>
  <c r="AD168" s="1"/>
  <c r="N168"/>
  <c r="R168"/>
  <c r="Z168" s="1"/>
  <c r="F176"/>
  <c r="F179"/>
  <c r="V189"/>
  <c r="W189"/>
  <c r="J211"/>
  <c r="H211"/>
  <c r="R211"/>
  <c r="N211"/>
  <c r="P221"/>
  <c r="L221"/>
  <c r="R220"/>
  <c r="N221"/>
  <c r="L220"/>
  <c r="W224"/>
  <c r="V224"/>
  <c r="W237"/>
  <c r="V237"/>
  <c r="V252"/>
  <c r="W252"/>
  <c r="W258"/>
  <c r="V258"/>
  <c r="W262"/>
  <c r="V262"/>
  <c r="L270"/>
  <c r="R270"/>
  <c r="Z270" s="1"/>
  <c r="H270"/>
  <c r="P270"/>
  <c r="N270"/>
  <c r="J270"/>
  <c r="W272"/>
  <c r="V272"/>
  <c r="H293"/>
  <c r="V326"/>
  <c r="W326"/>
  <c r="W330"/>
  <c r="V330"/>
  <c r="W232"/>
  <c r="V232"/>
  <c r="L248"/>
  <c r="R248"/>
  <c r="Z248" s="1"/>
  <c r="H248"/>
  <c r="W255"/>
  <c r="V255"/>
  <c r="W263"/>
  <c r="V263"/>
  <c r="L268"/>
  <c r="P268"/>
  <c r="H268"/>
  <c r="V294"/>
  <c r="W294"/>
  <c r="R310"/>
  <c r="H310"/>
  <c r="N310"/>
  <c r="J311"/>
  <c r="V342"/>
  <c r="W342"/>
  <c r="W347"/>
  <c r="V347"/>
  <c r="F154"/>
  <c r="F147"/>
  <c r="F145"/>
  <c r="F146"/>
  <c r="P157"/>
  <c r="L157"/>
  <c r="P169"/>
  <c r="AC169" s="1"/>
  <c r="AD169"/>
  <c r="W185"/>
  <c r="V185"/>
  <c r="W193"/>
  <c r="R194"/>
  <c r="Z194" s="1"/>
  <c r="P194"/>
  <c r="AC194" s="1"/>
  <c r="AD194" s="1"/>
  <c r="W195"/>
  <c r="V196"/>
  <c r="L202"/>
  <c r="AC202" s="1"/>
  <c r="AD202" s="1"/>
  <c r="N202"/>
  <c r="W212"/>
  <c r="J214"/>
  <c r="N214"/>
  <c r="V214"/>
  <c r="P225"/>
  <c r="R224"/>
  <c r="H224"/>
  <c r="J225"/>
  <c r="P224"/>
  <c r="R225"/>
  <c r="Z225" s="1"/>
  <c r="N224"/>
  <c r="L225"/>
  <c r="P238"/>
  <c r="P239"/>
  <c r="W265"/>
  <c r="V265"/>
  <c r="R268"/>
  <c r="J276"/>
  <c r="R281"/>
  <c r="R280"/>
  <c r="P281"/>
  <c r="P280"/>
  <c r="W283"/>
  <c r="V283"/>
  <c r="H297"/>
  <c r="N297"/>
  <c r="H298"/>
  <c r="AC298" s="1"/>
  <c r="AD298" s="1"/>
  <c r="R298"/>
  <c r="N298"/>
  <c r="L310"/>
  <c r="W337"/>
  <c r="V337"/>
  <c r="V346"/>
  <c r="J252"/>
  <c r="H252"/>
  <c r="N255"/>
  <c r="J255"/>
  <c r="P263"/>
  <c r="W311"/>
  <c r="V311"/>
  <c r="P344"/>
  <c r="P350"/>
  <c r="H350"/>
  <c r="L350"/>
  <c r="N350"/>
  <c r="J350"/>
  <c r="F13"/>
  <c r="F16"/>
  <c r="F20"/>
  <c r="F24"/>
  <c r="F28"/>
  <c r="F32"/>
  <c r="F36"/>
  <c r="AD198"/>
  <c r="N198"/>
  <c r="W223"/>
  <c r="W227"/>
  <c r="P245"/>
  <c r="H245"/>
  <c r="R247"/>
  <c r="Z247" s="1"/>
  <c r="J247"/>
  <c r="R246"/>
  <c r="N252"/>
  <c r="H255"/>
  <c r="W259"/>
  <c r="J267"/>
  <c r="V267"/>
  <c r="W271"/>
  <c r="W273"/>
  <c r="W279"/>
  <c r="W291"/>
  <c r="W305"/>
  <c r="P306"/>
  <c r="V306"/>
  <c r="V310"/>
  <c r="P320"/>
  <c r="H320"/>
  <c r="L321"/>
  <c r="AC321" s="1"/>
  <c r="AD321" s="1"/>
  <c r="J320"/>
  <c r="R320"/>
  <c r="Z320" s="1"/>
  <c r="P321"/>
  <c r="N320"/>
  <c r="H332"/>
  <c r="N344"/>
  <c r="V345"/>
  <c r="P346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Z322" s="1"/>
  <c r="H322"/>
  <c r="AC322" s="1"/>
  <c r="N322"/>
  <c r="AD322"/>
  <c r="V329"/>
  <c r="W329"/>
  <c r="P331"/>
  <c r="AC331" s="1"/>
  <c r="AD331" s="1"/>
  <c r="R330"/>
  <c r="H330"/>
  <c r="P330"/>
  <c r="L330"/>
  <c r="V336"/>
  <c r="W336"/>
  <c r="V341"/>
  <c r="W341"/>
  <c r="R348"/>
  <c r="J348"/>
  <c r="L348"/>
  <c r="P348"/>
  <c r="W328"/>
  <c r="V328"/>
  <c r="N334"/>
  <c r="H334"/>
  <c r="P343"/>
  <c r="R351"/>
  <c r="J351"/>
  <c r="F340"/>
  <c r="F336"/>
  <c r="F328"/>
  <c r="F324"/>
  <c r="F326"/>
  <c r="N19" l="1"/>
  <c r="L332"/>
  <c r="R276"/>
  <c r="J217"/>
  <c r="AC217" s="1"/>
  <c r="AD217" s="1"/>
  <c r="L217"/>
  <c r="P187"/>
  <c r="N315"/>
  <c r="R35"/>
  <c r="L19"/>
  <c r="AC215"/>
  <c r="AD215" s="1"/>
  <c r="N332"/>
  <c r="AC297"/>
  <c r="AD297" s="1"/>
  <c r="N276"/>
  <c r="J233"/>
  <c r="AC233" s="1"/>
  <c r="AD233" s="1"/>
  <c r="R214"/>
  <c r="N268"/>
  <c r="J269"/>
  <c r="J293"/>
  <c r="N284"/>
  <c r="J216"/>
  <c r="AC216" s="1"/>
  <c r="AD216" s="1"/>
  <c r="L187"/>
  <c r="H25"/>
  <c r="P19"/>
  <c r="H183"/>
  <c r="L149"/>
  <c r="L105"/>
  <c r="N86"/>
  <c r="P105"/>
  <c r="H56"/>
  <c r="R315"/>
  <c r="H39"/>
  <c r="J31"/>
  <c r="AD159"/>
  <c r="L214"/>
  <c r="J25"/>
  <c r="L21"/>
  <c r="R217"/>
  <c r="Z217" s="1"/>
  <c r="AC348"/>
  <c r="AD348" s="1"/>
  <c r="P347"/>
  <c r="AC347" s="1"/>
  <c r="AD347" s="1"/>
  <c r="N263"/>
  <c r="H344"/>
  <c r="J297"/>
  <c r="P269"/>
  <c r="N248"/>
  <c r="R215"/>
  <c r="Z215" s="1"/>
  <c r="P310"/>
  <c r="L269"/>
  <c r="R221"/>
  <c r="Z221" s="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J37"/>
  <c r="H14"/>
  <c r="L48"/>
  <c r="L37"/>
  <c r="AC37" s="1"/>
  <c r="AD37" s="1"/>
  <c r="H288"/>
  <c r="L57"/>
  <c r="N27"/>
  <c r="J19"/>
  <c r="AC19" s="1"/>
  <c r="AD19" s="1"/>
  <c r="N25"/>
  <c r="H19"/>
  <c r="R242"/>
  <c r="Z242" s="1"/>
  <c r="N242"/>
  <c r="L242"/>
  <c r="L240"/>
  <c r="R240"/>
  <c r="Z240" s="1"/>
  <c r="N240"/>
  <c r="P242"/>
  <c r="R241"/>
  <c r="Z241" s="1"/>
  <c r="R338"/>
  <c r="L338"/>
  <c r="H338"/>
  <c r="N292"/>
  <c r="L292"/>
  <c r="R292"/>
  <c r="Z292" s="1"/>
  <c r="J237"/>
  <c r="R237"/>
  <c r="Z237" s="1"/>
  <c r="N236"/>
  <c r="L237"/>
  <c r="J236"/>
  <c r="AC236" s="1"/>
  <c r="AD236" s="1"/>
  <c r="J264"/>
  <c r="L265"/>
  <c r="R264"/>
  <c r="P264"/>
  <c r="P302"/>
  <c r="L303"/>
  <c r="AC303" s="1"/>
  <c r="AD303" s="1"/>
  <c r="R302"/>
  <c r="L267"/>
  <c r="J266"/>
  <c r="H266"/>
  <c r="AC266" s="1"/>
  <c r="AD266" s="1"/>
  <c r="P266"/>
  <c r="L226"/>
  <c r="N226"/>
  <c r="N150"/>
  <c r="P150"/>
  <c r="J150"/>
  <c r="P38"/>
  <c r="N38"/>
  <c r="H38"/>
  <c r="H292"/>
  <c r="R266"/>
  <c r="H267"/>
  <c r="P265"/>
  <c r="L262"/>
  <c r="R243"/>
  <c r="Z243" s="1"/>
  <c r="F355"/>
  <c r="AD355" s="1"/>
  <c r="R262"/>
  <c r="R226"/>
  <c r="Z226" s="1"/>
  <c r="L150"/>
  <c r="R187"/>
  <c r="J152"/>
  <c r="R86"/>
  <c r="P47"/>
  <c r="AC27"/>
  <c r="AD27" s="1"/>
  <c r="AC223"/>
  <c r="AD223" s="1"/>
  <c r="N85"/>
  <c r="L86"/>
  <c r="N31"/>
  <c r="H47"/>
  <c r="AC47" s="1"/>
  <c r="AD47" s="1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R232"/>
  <c r="N232"/>
  <c r="J12"/>
  <c r="N12"/>
  <c r="L12"/>
  <c r="H12"/>
  <c r="L342"/>
  <c r="P338"/>
  <c r="H346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L263"/>
  <c r="AC263" s="1"/>
  <c r="AD263" s="1"/>
  <c r="AD232"/>
  <c r="L238"/>
  <c r="AC268"/>
  <c r="AD268" s="1"/>
  <c r="N233"/>
  <c r="L293"/>
  <c r="R293"/>
  <c r="Z293" s="1"/>
  <c r="AC221"/>
  <c r="AD221" s="1"/>
  <c r="R284"/>
  <c r="H187"/>
  <c r="N152"/>
  <c r="R152"/>
  <c r="H85"/>
  <c r="L38"/>
  <c r="P35"/>
  <c r="AC26"/>
  <c r="AD26" s="1"/>
  <c r="R12"/>
  <c r="P183"/>
  <c r="L183"/>
  <c r="AC88"/>
  <c r="AD88" s="1"/>
  <c r="P85"/>
  <c r="L85"/>
  <c r="N35"/>
  <c r="AC230"/>
  <c r="AD230" s="1"/>
  <c r="J106"/>
  <c r="H107"/>
  <c r="AC107" s="1"/>
  <c r="AD107" s="1"/>
  <c r="R158"/>
  <c r="Z158" s="1"/>
  <c r="J48"/>
  <c r="AC48" s="1"/>
  <c r="AD48" s="1"/>
  <c r="R56"/>
  <c r="N149"/>
  <c r="R149"/>
  <c r="H31"/>
  <c r="P288"/>
  <c r="P289"/>
  <c r="R47"/>
  <c r="J39"/>
  <c r="AC39" s="1"/>
  <c r="AD39" s="1"/>
  <c r="L35"/>
  <c r="R334"/>
  <c r="P334"/>
  <c r="L334"/>
  <c r="AC334" s="1"/>
  <c r="AD334" s="1"/>
  <c r="P335"/>
  <c r="AC335" s="1"/>
  <c r="AD335" s="1"/>
  <c r="H351"/>
  <c r="P351"/>
  <c r="N351"/>
  <c r="P246"/>
  <c r="P247"/>
  <c r="AC247" s="1"/>
  <c r="AD247" s="1"/>
  <c r="N246"/>
  <c r="H246"/>
  <c r="H244"/>
  <c r="N245"/>
  <c r="R244"/>
  <c r="Z244" s="1"/>
  <c r="N244"/>
  <c r="L245"/>
  <c r="J244"/>
  <c r="J245"/>
  <c r="L281"/>
  <c r="AC281" s="1"/>
  <c r="AD281" s="1"/>
  <c r="N280"/>
  <c r="J157"/>
  <c r="AC157" s="1"/>
  <c r="AD157" s="1"/>
  <c r="R157"/>
  <c r="L22"/>
  <c r="H22"/>
  <c r="N22"/>
  <c r="R153"/>
  <c r="Z153" s="1"/>
  <c r="P153"/>
  <c r="H153"/>
  <c r="N30"/>
  <c r="H30"/>
  <c r="P30"/>
  <c r="AC30" s="1"/>
  <c r="AD30" s="1"/>
  <c r="H17"/>
  <c r="AC17" s="1"/>
  <c r="AD17" s="1"/>
  <c r="N17"/>
  <c r="J41"/>
  <c r="R41"/>
  <c r="L351"/>
  <c r="H342"/>
  <c r="N338"/>
  <c r="N306"/>
  <c r="L302"/>
  <c r="N267"/>
  <c r="N265"/>
  <c r="J265"/>
  <c r="AC265" s="1"/>
  <c r="AD265" s="1"/>
  <c r="L246"/>
  <c r="L244"/>
  <c r="P240"/>
  <c r="AC240" s="1"/>
  <c r="AD240" s="1"/>
  <c r="P237"/>
  <c r="AC237" s="1"/>
  <c r="AD237" s="1"/>
  <c r="L344"/>
  <c r="P303"/>
  <c r="P262"/>
  <c r="AC252"/>
  <c r="AD252" s="1"/>
  <c r="P226"/>
  <c r="J280"/>
  <c r="N238"/>
  <c r="J239"/>
  <c r="AC239" s="1"/>
  <c r="AD239" s="1"/>
  <c r="AC214"/>
  <c r="AD214" s="1"/>
  <c r="N157"/>
  <c r="L311"/>
  <c r="AC311" s="1"/>
  <c r="AD311" s="1"/>
  <c r="AC269"/>
  <c r="AD269" s="1"/>
  <c r="J248"/>
  <c r="N293"/>
  <c r="N220"/>
  <c r="AC211"/>
  <c r="AD211" s="1"/>
  <c r="L153"/>
  <c r="H150"/>
  <c r="J187"/>
  <c r="P152"/>
  <c r="J107"/>
  <c r="L58"/>
  <c r="N41"/>
  <c r="J38"/>
  <c r="AC38" s="1"/>
  <c r="AD38" s="1"/>
  <c r="P31"/>
  <c r="R22"/>
  <c r="R15"/>
  <c r="R11"/>
  <c r="N222"/>
  <c r="L222"/>
  <c r="P108"/>
  <c r="AC108" s="1"/>
  <c r="AD108" s="1"/>
  <c r="P106"/>
  <c r="J86"/>
  <c r="H86"/>
  <c r="AC86" s="1"/>
  <c r="AD86" s="1"/>
  <c r="P186"/>
  <c r="AC186" s="1"/>
  <c r="AD186" s="1"/>
  <c r="N105"/>
  <c r="P41"/>
  <c r="J15"/>
  <c r="AC15" s="1"/>
  <c r="AD15" s="1"/>
  <c r="N58"/>
  <c r="R39"/>
  <c r="N39"/>
  <c r="AC182"/>
  <c r="AD182" s="1"/>
  <c r="R17"/>
  <c r="R288"/>
  <c r="P332"/>
  <c r="AC332" s="1"/>
  <c r="AD332" s="1"/>
  <c r="R332"/>
  <c r="R90"/>
  <c r="P90"/>
  <c r="L26"/>
  <c r="H26"/>
  <c r="N26"/>
  <c r="H34"/>
  <c r="P34"/>
  <c r="AC34" s="1"/>
  <c r="AD34" s="1"/>
  <c r="N34"/>
  <c r="P340"/>
  <c r="R340"/>
  <c r="Z340" s="1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AC286" s="1"/>
  <c r="AD286" s="1"/>
  <c r="R287"/>
  <c r="R286"/>
  <c r="P286"/>
  <c r="N271"/>
  <c r="R271"/>
  <c r="Z271" s="1"/>
  <c r="H271"/>
  <c r="J271"/>
  <c r="P271"/>
  <c r="L271"/>
  <c r="AC255"/>
  <c r="AD255" s="1"/>
  <c r="N189"/>
  <c r="P189"/>
  <c r="H189"/>
  <c r="R189"/>
  <c r="Z189" s="1"/>
  <c r="N174"/>
  <c r="J174"/>
  <c r="R174"/>
  <c r="L174"/>
  <c r="H174"/>
  <c r="P174"/>
  <c r="R54"/>
  <c r="H54"/>
  <c r="R75"/>
  <c r="J75"/>
  <c r="N75"/>
  <c r="H75"/>
  <c r="L76"/>
  <c r="L75"/>
  <c r="H76"/>
  <c r="P75"/>
  <c r="P76"/>
  <c r="N103"/>
  <c r="H105"/>
  <c r="AC105" s="1"/>
  <c r="AD105" s="1"/>
  <c r="H104"/>
  <c r="R103"/>
  <c r="J104"/>
  <c r="H103"/>
  <c r="AC103" s="1"/>
  <c r="AD103" s="1"/>
  <c r="J103"/>
  <c r="P74"/>
  <c r="H74"/>
  <c r="L73"/>
  <c r="R73"/>
  <c r="R74"/>
  <c r="Z74" s="1"/>
  <c r="P73"/>
  <c r="J73"/>
  <c r="H73"/>
  <c r="L110"/>
  <c r="P109"/>
  <c r="P110"/>
  <c r="N109"/>
  <c r="J110"/>
  <c r="R109"/>
  <c r="N110"/>
  <c r="J109"/>
  <c r="H111"/>
  <c r="R110"/>
  <c r="Z110" s="1"/>
  <c r="L109"/>
  <c r="R164"/>
  <c r="Z164" s="1"/>
  <c r="AD164"/>
  <c r="N164"/>
  <c r="P164"/>
  <c r="AC164" s="1"/>
  <c r="AC90"/>
  <c r="AD90" s="1"/>
  <c r="AC208"/>
  <c r="AD208" s="1"/>
  <c r="AC33"/>
  <c r="AD33" s="1"/>
  <c r="AC149"/>
  <c r="AD149" s="1"/>
  <c r="N123"/>
  <c r="L123"/>
  <c r="H123"/>
  <c r="L124"/>
  <c r="R123"/>
  <c r="P123"/>
  <c r="P124"/>
  <c r="P126"/>
  <c r="R125"/>
  <c r="J125"/>
  <c r="L125"/>
  <c r="J126"/>
  <c r="R126"/>
  <c r="Z126" s="1"/>
  <c r="L126"/>
  <c r="P125"/>
  <c r="N125"/>
  <c r="R117"/>
  <c r="P117"/>
  <c r="N117"/>
  <c r="L117"/>
  <c r="P118"/>
  <c r="AC118" s="1"/>
  <c r="AD118" s="1"/>
  <c r="N296"/>
  <c r="R296"/>
  <c r="J296"/>
  <c r="H296"/>
  <c r="AC296" s="1"/>
  <c r="AD296" s="1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N96"/>
  <c r="J95"/>
  <c r="L96"/>
  <c r="P95"/>
  <c r="N95"/>
  <c r="L100"/>
  <c r="P99"/>
  <c r="H99"/>
  <c r="N100"/>
  <c r="L99"/>
  <c r="P100"/>
  <c r="R99"/>
  <c r="R100"/>
  <c r="N99"/>
  <c r="J99"/>
  <c r="H100"/>
  <c r="N112"/>
  <c r="P111"/>
  <c r="R111"/>
  <c r="P112"/>
  <c r="L112"/>
  <c r="AC112" s="1"/>
  <c r="AD112" s="1"/>
  <c r="N111"/>
  <c r="L111"/>
  <c r="L324"/>
  <c r="R324"/>
  <c r="H324"/>
  <c r="L325"/>
  <c r="P325"/>
  <c r="P324"/>
  <c r="N324"/>
  <c r="R261"/>
  <c r="J261"/>
  <c r="J260"/>
  <c r="P261"/>
  <c r="R260"/>
  <c r="Z260" s="1"/>
  <c r="L261"/>
  <c r="N260"/>
  <c r="P260"/>
  <c r="N28"/>
  <c r="J28"/>
  <c r="H28"/>
  <c r="AC28" s="1"/>
  <c r="AD28" s="1"/>
  <c r="R28"/>
  <c r="P28"/>
  <c r="L28"/>
  <c r="N154"/>
  <c r="J154"/>
  <c r="R154"/>
  <c r="Z154" s="1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AC283" s="1"/>
  <c r="AD283" s="1"/>
  <c r="N282"/>
  <c r="J282"/>
  <c r="R283"/>
  <c r="R219"/>
  <c r="Z219" s="1"/>
  <c r="R218"/>
  <c r="N219"/>
  <c r="P219"/>
  <c r="P218"/>
  <c r="L218"/>
  <c r="L219"/>
  <c r="N218"/>
  <c r="N316"/>
  <c r="P316"/>
  <c r="H316"/>
  <c r="L316"/>
  <c r="J316"/>
  <c r="R316"/>
  <c r="Z316" s="1"/>
  <c r="N24"/>
  <c r="P24"/>
  <c r="L24"/>
  <c r="J24"/>
  <c r="R24"/>
  <c r="H24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H49"/>
  <c r="J50"/>
  <c r="N49"/>
  <c r="N55"/>
  <c r="J55"/>
  <c r="J56"/>
  <c r="R55"/>
  <c r="P56"/>
  <c r="L55"/>
  <c r="H57"/>
  <c r="AC57" s="1"/>
  <c r="AD57" s="1"/>
  <c r="P55"/>
  <c r="L78"/>
  <c r="P77"/>
  <c r="H77"/>
  <c r="P78"/>
  <c r="N77"/>
  <c r="N78"/>
  <c r="J77"/>
  <c r="R78"/>
  <c r="Z78" s="1"/>
  <c r="R77"/>
  <c r="Z77" s="1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Z113" s="1"/>
  <c r="N113"/>
  <c r="J113"/>
  <c r="N65"/>
  <c r="J65"/>
  <c r="R65"/>
  <c r="Z65" s="1"/>
  <c r="H65"/>
  <c r="L65"/>
  <c r="H66"/>
  <c r="P66"/>
  <c r="P65"/>
  <c r="R92"/>
  <c r="Z92" s="1"/>
  <c r="J92"/>
  <c r="N91"/>
  <c r="P92"/>
  <c r="L91"/>
  <c r="H93"/>
  <c r="P91"/>
  <c r="L92"/>
  <c r="J91"/>
  <c r="H91"/>
  <c r="R91"/>
  <c r="Z91" s="1"/>
  <c r="AC40"/>
  <c r="AD40" s="1"/>
  <c r="W7"/>
  <c r="V7"/>
  <c r="R162"/>
  <c r="J162"/>
  <c r="L162"/>
  <c r="N162"/>
  <c r="J140"/>
  <c r="L139"/>
  <c r="P139"/>
  <c r="L140"/>
  <c r="N139"/>
  <c r="J139"/>
  <c r="P140"/>
  <c r="R139"/>
  <c r="AC192"/>
  <c r="AD192" s="1"/>
  <c r="AC41"/>
  <c r="AD41" s="1"/>
  <c r="AC18"/>
  <c r="AD18" s="1"/>
  <c r="AC11"/>
  <c r="AD11" s="1"/>
  <c r="R7"/>
  <c r="P128"/>
  <c r="AC128" s="1"/>
  <c r="AD128" s="1"/>
  <c r="N127"/>
  <c r="R128"/>
  <c r="Z128" s="1"/>
  <c r="R127"/>
  <c r="L127"/>
  <c r="P127"/>
  <c r="J122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L69"/>
  <c r="R70"/>
  <c r="P69"/>
  <c r="P70"/>
  <c r="AC70" s="1"/>
  <c r="AD70" s="1"/>
  <c r="N69"/>
  <c r="R69"/>
  <c r="J69"/>
  <c r="R79"/>
  <c r="H81"/>
  <c r="J80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Z141" s="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AC308" s="1"/>
  <c r="AD308" s="1"/>
  <c r="P308"/>
  <c r="N308"/>
  <c r="P309"/>
  <c r="AC309" s="1"/>
  <c r="AD309" s="1"/>
  <c r="R308"/>
  <c r="N259"/>
  <c r="N258"/>
  <c r="P259"/>
  <c r="J259"/>
  <c r="J258"/>
  <c r="AC258" s="1"/>
  <c r="R258"/>
  <c r="AD258"/>
  <c r="L259"/>
  <c r="R275"/>
  <c r="J275"/>
  <c r="N275"/>
  <c r="H275"/>
  <c r="J337"/>
  <c r="N336"/>
  <c r="P337"/>
  <c r="L336"/>
  <c r="P336"/>
  <c r="H336"/>
  <c r="R336"/>
  <c r="J336"/>
  <c r="R304"/>
  <c r="J304"/>
  <c r="P304"/>
  <c r="L305"/>
  <c r="N304"/>
  <c r="L304"/>
  <c r="P305"/>
  <c r="J277"/>
  <c r="N277"/>
  <c r="H277"/>
  <c r="R277"/>
  <c r="N249"/>
  <c r="J249"/>
  <c r="R249"/>
  <c r="Z249" s="1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C346"/>
  <c r="AD346" s="1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310"/>
  <c r="AD310" s="1"/>
  <c r="AC248"/>
  <c r="AD248" s="1"/>
  <c r="AC293"/>
  <c r="AD293" s="1"/>
  <c r="H179"/>
  <c r="P179"/>
  <c r="N179"/>
  <c r="R179"/>
  <c r="Z179" s="1"/>
  <c r="AC151"/>
  <c r="AD151" s="1"/>
  <c r="AC284"/>
  <c r="AD284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1"/>
  <c r="AD21" s="1"/>
  <c r="AC222"/>
  <c r="AD222" s="1"/>
  <c r="AC89"/>
  <c r="AD89" s="1"/>
  <c r="AC7"/>
  <c r="AD7" s="1"/>
  <c r="AC35"/>
  <c r="AD35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Z142" s="1"/>
  <c r="L142"/>
  <c r="H142"/>
  <c r="AC51"/>
  <c r="AD51" s="1"/>
  <c r="Z355" l="1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F363" l="1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<sst xmlns="http://schemas.openxmlformats.org/spreadsheetml/2006/main" count="913" uniqueCount="370">
  <si>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</si>
  <si>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</si>
  <si>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</si>
  <si>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</si>
  <si>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</si>
  <si>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</si>
  <si>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</si>
  <si>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</si>
  <si>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</si>
  <si>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</si>
  <si>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</si>
  <si>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</si>
  <si>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</si>
  <si>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Upto  November'23</t>
  </si>
  <si>
    <t>For December'23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</si>
  <si>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</si>
  <si>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</si>
  <si>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</si>
  <si>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</si>
  <si>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</si>
  <si>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</si>
  <si>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</si>
  <si>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</si>
  <si>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</si>
  <si>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</si>
  <si>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</si>
  <si>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</si>
  <si>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</si>
  <si>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</si>
  <si>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</si>
  <si>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</si>
  <si>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</si>
  <si>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</si>
  <si>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</si>
  <si>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</si>
  <si>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</si>
  <si>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</si>
  <si>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</si>
  <si>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</si>
  <si>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</si>
  <si>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</si>
  <si>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</si>
  <si>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</si>
  <si>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</si>
  <si>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</si>
  <si>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</si>
  <si>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</si>
  <si>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</si>
  <si>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</si>
  <si>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</si>
  <si>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</si>
  <si>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</si>
  <si>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</si>
  <si>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</si>
  <si>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</si>
  <si>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</si>
  <si>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</si>
  <si>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</si>
  <si>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</si>
  <si>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</si>
  <si>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</si>
  <si>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</si>
  <si>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</si>
  <si>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</si>
  <si>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</si>
  <si>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</si>
  <si>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</si>
  <si>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</si>
  <si>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</si>
  <si>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</si>
  <si>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</si>
  <si>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</si>
  <si>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</si>
  <si>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</si>
  <si>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</si>
  <si>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</si>
  <si>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</si>
  <si>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</si>
  <si>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</si>
  <si>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</si>
  <si>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</si>
  <si>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</si>
  <si>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</si>
  <si>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</si>
  <si>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</si>
  <si>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</si>
  <si>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</si>
  <si>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</si>
  <si>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</si>
  <si>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</si>
  <si>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</si>
  <si>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</si>
  <si>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</si>
  <si>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</si>
  <si>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</si>
  <si>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</si>
  <si>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</si>
  <si>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</si>
  <si>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</si>
  <si>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</si>
  <si>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</si>
  <si>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</si>
  <si>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</si>
  <si>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</si>
  <si>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</si>
  <si>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</si>
  <si>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</si>
  <si>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</si>
  <si>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</si>
  <si>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</si>
  <si>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</si>
  <si>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</si>
  <si>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</si>
  <si>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</si>
  <si>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</si>
  <si>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</si>
  <si>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</si>
  <si>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</si>
  <si>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</si>
  <si>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</si>
  <si>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</si>
  <si>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</si>
  <si>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</si>
  <si>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</si>
  <si>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</si>
  <si>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</si>
  <si>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</si>
  <si>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</si>
  <si>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</si>
  <si>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</si>
  <si>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</si>
  <si>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</si>
  <si>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</si>
  <si>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</si>
  <si>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</si>
  <si>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</si>
  <si>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</si>
  <si>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</si>
  <si>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</si>
  <si>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</si>
  <si>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</si>
  <si>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</si>
  <si>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</si>
  <si>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</si>
  <si>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</si>
  <si>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</si>
  <si>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</si>
  <si>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</si>
  <si>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</si>
  <si>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</si>
  <si>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</si>
  <si>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</si>
  <si>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</si>
  <si>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</si>
  <si>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</si>
  <si>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</si>
  <si>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</si>
  <si>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</si>
  <si>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</si>
  <si>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</si>
  <si>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</si>
  <si>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</si>
  <si>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</si>
  <si>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</si>
  <si>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</si>
  <si>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</si>
  <si>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</si>
  <si>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</si>
  <si>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</si>
  <si>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</si>
  <si>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</si>
  <si>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</si>
  <si>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</si>
  <si>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</si>
  <si>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</si>
  <si>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</si>
  <si>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</si>
  <si>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</si>
  <si>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</si>
  <si>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</si>
  <si>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</si>
  <si>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</si>
  <si>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</si>
  <si>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</si>
  <si>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</si>
  <si>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</si>
  <si>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</si>
  <si>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</si>
  <si>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</si>
  <si>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</si>
  <si>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</si>
  <si>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</si>
  <si>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</si>
  <si>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</si>
  <si>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</si>
  <si>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</si>
  <si>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</si>
  <si>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</si>
  <si>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</si>
  <si>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</si>
  <si>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</si>
  <si>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</si>
  <si>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</si>
  <si>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</si>
  <si>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</si>
  <si>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</si>
  <si>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</si>
  <si>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</si>
  <si>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</si>
  <si>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</si>
  <si>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</si>
  <si>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</si>
  <si>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</si>
  <si>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</si>
  <si>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</si>
  <si>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</si>
  <si>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</si>
  <si>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</si>
  <si>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</si>
  <si>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</si>
  <si>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</si>
  <si>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</si>
  <si>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</si>
  <si>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</si>
  <si>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</si>
  <si>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</si>
  <si>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</si>
  <si>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</si>
  <si>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</si>
  <si>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</si>
  <si>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</si>
  <si>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</si>
  <si>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</si>
  <si>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</si>
  <si>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</si>
  <si>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</si>
  <si>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</si>
  <si>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</si>
  <si>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</si>
  <si>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</si>
  <si>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</si>
  <si>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</si>
  <si>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</si>
  <si>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</si>
  <si>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</si>
  <si>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</si>
  <si>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</si>
  <si>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</si>
  <si>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</si>
  <si>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</si>
  <si>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</si>
  <si>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</si>
  <si>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</si>
  <si>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</si>
  <si>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</si>
  <si>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</si>
  <si>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</si>
  <si>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</si>
  <si>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</si>
  <si>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</si>
  <si>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</si>
  <si>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</si>
  <si>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</si>
  <si>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</si>
  <si>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</si>
  <si>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</si>
  <si>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</si>
  <si>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</si>
  <si>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</si>
  <si>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</si>
  <si>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</si>
  <si>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</si>
  <si>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</si>
  <si>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</si>
  <si>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</si>
  <si>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</si>
  <si>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</si>
  <si>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</si>
  <si>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</si>
  <si>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</si>
  <si>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</si>
  <si>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</si>
  <si>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</si>
  <si>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</si>
  <si>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</si>
  <si>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</si>
  <si>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</si>
  <si>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</si>
  <si>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</si>
  <si>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</si>
  <si>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</si>
  <si>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</si>
  <si>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</si>
  <si>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</si>
  <si>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</si>
  <si>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</si>
  <si>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</si>
  <si>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</si>
  <si>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</si>
  <si>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</si>
  <si>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</si>
  <si>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</si>
  <si>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</si>
  <si>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</si>
  <si>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</si>
  <si>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</si>
  <si>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</si>
  <si>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</si>
  <si>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</si>
  <si>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</si>
  <si>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</si>
  <si>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</si>
  <si>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</si>
  <si>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</si>
  <si>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</si>
  <si>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</si>
  <si>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</si>
  <si>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</si>
  <si>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</si>
  <si>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</si>
  <si>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</si>
  <si>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</si>
  <si>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</si>
  <si>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</si>
  <si>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</si>
  <si>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</si>
  <si>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</si>
  <si>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</si>
  <si>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</si>
  <si>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</si>
  <si>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</si>
  <si>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</si>
  <si>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</si>
  <si>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</si>
  <si>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</si>
  <si>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</si>
  <si>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</si>
  <si>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</si>
  <si>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</si>
  <si>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</si>
  <si>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</si>
  <si>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</si>
  <si>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</si>
  <si>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</si>
  <si>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</si>
  <si>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</si>
  <si>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</si>
  <si>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</si>
  <si>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</si>
  <si>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</si>
  <si>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</si>
  <si>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</si>
  <si>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</si>
  <si>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</si>
  <si>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</si>
  <si>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</si>
  <si>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</si>
  <si>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</si>
  <si>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</si>
  <si>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</si>
  <si>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</si>
  <si>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</si>
  <si>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</si>
  <si>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</si>
  <si>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</si>
  <si>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</si>
  <si>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</si>
  <si>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</si>
  <si>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</si>
  <si>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Progress Percentage as on 31.05.2024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</si>
</sst>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name val="Calibri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vertical="center"/>
    </xf>
    <xf numFmtId="0" fontId="1" fillId="0" borderId="0"/>
  </cellStyleXfs>
  <cellXfs count="165">
    <xf numFmtId="0" fontId="0" fillId="0" borderId="0" xfId="0"/>
    <xf numFmtId="0" fontId="1" fillId="2" borderId="0" xfId="4" applyFill="1" applyAlignment="1">
      <alignment horizontal="center" vertical="center"/>
    </xf>
    <xf numFmtId="0" fontId="1" fillId="3" borderId="0" xfId="4" applyFill="1" applyAlignment="1">
      <alignment vertical="center"/>
    </xf>
    <xf numFmtId="0" fontId="2" fillId="2" borderId="0" xfId="4" applyFont="1" applyFill="1" applyAlignment="1">
      <alignment vertical="center"/>
    </xf>
    <xf numFmtId="0" fontId="1" fillId="4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1" fillId="5" borderId="0" xfId="4" applyFill="1" applyAlignment="1">
      <alignment vertical="center"/>
    </xf>
    <xf numFmtId="0" fontId="1" fillId="2" borderId="0" xfId="4" applyFill="1"/>
    <xf numFmtId="0" fontId="2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 wrapText="1"/>
    </xf>
    <xf numFmtId="164" fontId="2" fillId="2" borderId="0" xfId="3" applyFont="1" applyFill="1" applyAlignment="1">
      <alignment vertical="center"/>
    </xf>
    <xf numFmtId="9" fontId="2" fillId="2" borderId="0" xfId="2" applyFont="1" applyFill="1" applyAlignment="1">
      <alignment vertical="center"/>
    </xf>
    <xf numFmtId="164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0" fontId="1" fillId="2" borderId="0" xfId="4" applyFill="1" applyAlignment="1">
      <alignment vertical="center"/>
    </xf>
    <xf numFmtId="164" fontId="1" fillId="2" borderId="0" xfId="1" applyFill="1" applyAlignment="1">
      <alignment vertical="center"/>
    </xf>
    <xf numFmtId="0" fontId="5" fillId="6" borderId="2" xfId="4" applyFont="1" applyFill="1" applyBorder="1" applyAlignment="1">
      <alignment horizontal="center" vertical="center"/>
    </xf>
    <xf numFmtId="0" fontId="6" fillId="6" borderId="2" xfId="4" applyFont="1" applyFill="1" applyBorder="1" applyAlignment="1">
      <alignment horizontal="center" vertical="center" wrapText="1"/>
    </xf>
    <xf numFmtId="0" fontId="6" fillId="6" borderId="2" xfId="4" applyFont="1" applyFill="1" applyBorder="1" applyAlignment="1">
      <alignment horizontal="center" vertical="center"/>
    </xf>
    <xf numFmtId="164" fontId="6" fillId="6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164" fontId="2" fillId="2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vertical="center" wrapText="1"/>
    </xf>
    <xf numFmtId="0" fontId="2" fillId="2" borderId="2" xfId="4" applyFont="1" applyFill="1" applyBorder="1" applyAlignment="1">
      <alignment vertical="center"/>
    </xf>
    <xf numFmtId="164" fontId="2" fillId="2" borderId="2" xfId="3" applyFont="1" applyFill="1" applyBorder="1" applyAlignment="1">
      <alignment vertical="center"/>
    </xf>
    <xf numFmtId="0" fontId="1" fillId="3" borderId="0" xfId="4" applyFill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2" xfId="4" applyFont="1" applyFill="1" applyBorder="1" applyAlignment="1">
      <alignment vertical="center" wrapText="1"/>
    </xf>
    <xf numFmtId="0" fontId="6" fillId="3" borderId="2" xfId="4" applyFont="1" applyFill="1" applyBorder="1" applyAlignment="1">
      <alignment vertical="center"/>
    </xf>
    <xf numFmtId="164" fontId="2" fillId="3" borderId="2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2" fillId="2" borderId="2" xfId="4" applyNumberFormat="1" applyFont="1" applyFill="1" applyBorder="1" applyAlignment="1">
      <alignment vertical="center"/>
    </xf>
    <xf numFmtId="164" fontId="2" fillId="2" borderId="2" xfId="4" applyNumberFormat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vertical="center" wrapText="1"/>
    </xf>
    <xf numFmtId="9" fontId="2" fillId="3" borderId="2" xfId="3" applyNumberFormat="1" applyFont="1" applyFill="1" applyBorder="1" applyAlignment="1">
      <alignment vertical="center"/>
    </xf>
    <xf numFmtId="0" fontId="1" fillId="4" borderId="0" xfId="4" applyFill="1" applyAlignment="1">
      <alignment horizontal="center" vertical="center"/>
    </xf>
    <xf numFmtId="0" fontId="2" fillId="4" borderId="2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vertical="center" wrapText="1"/>
    </xf>
    <xf numFmtId="0" fontId="6" fillId="4" borderId="2" xfId="4" applyFont="1" applyFill="1" applyBorder="1" applyAlignment="1">
      <alignment vertical="center"/>
    </xf>
    <xf numFmtId="164" fontId="2" fillId="4" borderId="2" xfId="3" applyFont="1" applyFill="1" applyBorder="1" applyAlignment="1">
      <alignment vertical="center"/>
    </xf>
    <xf numFmtId="9" fontId="2" fillId="4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5" fontId="2" fillId="2" borderId="2" xfId="2" applyNumberFormat="1" applyFont="1" applyFill="1" applyBorder="1" applyAlignment="1">
      <alignment vertical="center"/>
    </xf>
    <xf numFmtId="0" fontId="7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vertical="center"/>
    </xf>
    <xf numFmtId="164" fontId="2" fillId="3" borderId="2" xfId="3" applyFont="1" applyFill="1" applyBorder="1" applyAlignment="1">
      <alignment horizontal="center" vertical="center"/>
    </xf>
    <xf numFmtId="9" fontId="2" fillId="3" borderId="2" xfId="2" applyFont="1" applyFill="1" applyBorder="1" applyAlignment="1">
      <alignment vertical="center"/>
    </xf>
    <xf numFmtId="164" fontId="2" fillId="3" borderId="2" xfId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vertical="center"/>
    </xf>
    <xf numFmtId="164" fontId="2" fillId="4" borderId="2" xfId="3" applyFont="1" applyFill="1" applyBorder="1" applyAlignment="1">
      <alignment horizontal="center" vertical="center"/>
    </xf>
    <xf numFmtId="9" fontId="2" fillId="4" borderId="2" xfId="2" applyFont="1" applyFill="1" applyBorder="1" applyAlignment="1">
      <alignment vertical="center"/>
    </xf>
    <xf numFmtId="164" fontId="2" fillId="4" borderId="2" xfId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5" fillId="2" borderId="0" xfId="2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3" borderId="0" xfId="2" applyFont="1" applyFill="1" applyBorder="1" applyAlignment="1">
      <alignment vertical="center"/>
    </xf>
    <xf numFmtId="9" fontId="1" fillId="2" borderId="0" xfId="4" applyNumberFormat="1" applyFill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3" borderId="0" xfId="4" applyNumberFormat="1" applyFill="1" applyAlignment="1">
      <alignment vertical="center"/>
    </xf>
    <xf numFmtId="9" fontId="2" fillId="4" borderId="0" xfId="2" applyFont="1" applyFill="1" applyBorder="1" applyAlignment="1">
      <alignment vertical="center"/>
    </xf>
    <xf numFmtId="9" fontId="1" fillId="4" borderId="0" xfId="4" applyNumberFormat="1" applyFill="1" applyAlignment="1">
      <alignment vertical="center"/>
    </xf>
    <xf numFmtId="0" fontId="1" fillId="2" borderId="2" xfId="4" applyFill="1" applyBorder="1" applyAlignment="1">
      <alignment horizontal="center" vertical="center" wrapText="1"/>
    </xf>
    <xf numFmtId="164" fontId="1" fillId="2" borderId="0" xfId="1" applyFill="1" applyAlignment="1">
      <alignment horizontal="center" vertical="center"/>
    </xf>
    <xf numFmtId="9" fontId="5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1" fillId="2" borderId="2" xfId="4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0" fontId="1" fillId="2" borderId="2" xfId="4" applyFill="1" applyBorder="1" applyAlignment="1">
      <alignment vertical="center"/>
    </xf>
    <xf numFmtId="0" fontId="1" fillId="3" borderId="2" xfId="4" applyFill="1" applyBorder="1" applyAlignment="1">
      <alignment vertical="center"/>
    </xf>
    <xf numFmtId="164" fontId="1" fillId="3" borderId="0" xfId="1" applyFill="1" applyAlignment="1">
      <alignment vertical="center"/>
    </xf>
    <xf numFmtId="9" fontId="1" fillId="3" borderId="0" xfId="2" applyFill="1" applyAlignment="1">
      <alignment vertical="center"/>
    </xf>
    <xf numFmtId="9" fontId="1" fillId="2" borderId="2" xfId="4" applyNumberFormat="1" applyFill="1" applyBorder="1" applyAlignment="1">
      <alignment vertical="center"/>
    </xf>
    <xf numFmtId="164" fontId="1" fillId="2" borderId="0" xfId="4" applyNumberFormat="1" applyFill="1" applyAlignment="1">
      <alignment vertical="center"/>
    </xf>
    <xf numFmtId="9" fontId="1" fillId="3" borderId="2" xfId="4" applyNumberFormat="1" applyFill="1" applyBorder="1" applyAlignment="1">
      <alignment vertical="center"/>
    </xf>
    <xf numFmtId="164" fontId="1" fillId="3" borderId="0" xfId="4" applyNumberFormat="1" applyFill="1" applyAlignment="1">
      <alignment vertical="center"/>
    </xf>
    <xf numFmtId="9" fontId="1" fillId="4" borderId="2" xfId="4" applyNumberFormat="1" applyFill="1" applyBorder="1" applyAlignment="1">
      <alignment vertical="center"/>
    </xf>
    <xf numFmtId="164" fontId="1" fillId="4" borderId="0" xfId="1" applyFill="1" applyAlignment="1">
      <alignment vertical="center"/>
    </xf>
    <xf numFmtId="164" fontId="1" fillId="4" borderId="0" xfId="4" applyNumberFormat="1" applyFill="1" applyAlignment="1">
      <alignment vertical="center"/>
    </xf>
    <xf numFmtId="9" fontId="1" fillId="4" borderId="0" xfId="2" applyFill="1" applyAlignment="1">
      <alignment vertical="center"/>
    </xf>
    <xf numFmtId="164" fontId="2" fillId="2" borderId="0" xfId="4" applyNumberFormat="1" applyFont="1" applyFill="1" applyAlignment="1">
      <alignment vertical="center"/>
    </xf>
    <xf numFmtId="0" fontId="7" fillId="4" borderId="2" xfId="4" applyFont="1" applyFill="1" applyBorder="1" applyAlignment="1">
      <alignment vertical="center" wrapText="1"/>
    </xf>
    <xf numFmtId="0" fontId="2" fillId="8" borderId="2" xfId="4" applyFont="1" applyFill="1" applyBorder="1" applyAlignment="1">
      <alignment vertical="center" wrapText="1"/>
    </xf>
    <xf numFmtId="9" fontId="2" fillId="2" borderId="0" xfId="4" applyNumberFormat="1" applyFont="1" applyFill="1" applyAlignment="1">
      <alignment vertical="center"/>
    </xf>
    <xf numFmtId="9" fontId="2" fillId="8" borderId="2" xfId="4" applyNumberFormat="1" applyFont="1" applyFill="1" applyBorder="1" applyAlignment="1">
      <alignment vertical="center"/>
    </xf>
    <xf numFmtId="9" fontId="2" fillId="8" borderId="2" xfId="2" applyFont="1" applyFill="1" applyBorder="1" applyAlignment="1">
      <alignment vertical="center"/>
    </xf>
    <xf numFmtId="0" fontId="6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9" fontId="1" fillId="8" borderId="2" xfId="4" applyNumberFormat="1" applyFill="1" applyBorder="1" applyAlignment="1">
      <alignment vertical="center"/>
    </xf>
    <xf numFmtId="0" fontId="2" fillId="8" borderId="2" xfId="0" applyFont="1" applyFill="1" applyBorder="1" applyAlignment="1">
      <alignment vertical="center" wrapText="1"/>
    </xf>
    <xf numFmtId="0" fontId="2" fillId="3" borderId="2" xfId="4" applyFont="1" applyFill="1" applyBorder="1" applyAlignment="1">
      <alignment horizontal="center" vertical="center"/>
    </xf>
    <xf numFmtId="166" fontId="2" fillId="2" borderId="2" xfId="4" applyNumberFormat="1" applyFont="1" applyFill="1" applyBorder="1" applyAlignment="1">
      <alignment horizontal="center" vertical="center"/>
    </xf>
    <xf numFmtId="0" fontId="6" fillId="8" borderId="2" xfId="4" applyFont="1" applyFill="1" applyBorder="1" applyAlignment="1">
      <alignment vertical="center" wrapText="1"/>
    </xf>
    <xf numFmtId="9" fontId="2" fillId="2" borderId="0" xfId="2" applyFont="1" applyFill="1" applyBorder="1" applyAlignment="1">
      <alignment horizontal="center" vertical="center"/>
    </xf>
    <xf numFmtId="0" fontId="2" fillId="4" borderId="2" xfId="4" applyFont="1" applyFill="1" applyBorder="1" applyAlignment="1">
      <alignment vertical="center"/>
    </xf>
    <xf numFmtId="9" fontId="2" fillId="0" borderId="2" xfId="2" applyFont="1" applyFill="1" applyBorder="1" applyAlignment="1">
      <alignment vertical="center"/>
    </xf>
    <xf numFmtId="0" fontId="2" fillId="4" borderId="0" xfId="4" applyFont="1" applyFill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1" fillId="5" borderId="0" xfId="4" applyFill="1" applyAlignment="1">
      <alignment horizontal="center" vertical="center"/>
    </xf>
    <xf numFmtId="0" fontId="2" fillId="5" borderId="2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 wrapText="1"/>
    </xf>
    <xf numFmtId="164" fontId="6" fillId="5" borderId="2" xfId="3" applyFont="1" applyFill="1" applyBorder="1" applyAlignment="1">
      <alignment vertical="center"/>
    </xf>
    <xf numFmtId="0" fontId="2" fillId="5" borderId="2" xfId="4" applyFont="1" applyFill="1" applyBorder="1" applyAlignment="1">
      <alignment vertical="center"/>
    </xf>
    <xf numFmtId="167" fontId="6" fillId="5" borderId="2" xfId="3" applyNumberFormat="1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5" fillId="2" borderId="6" xfId="4" applyFont="1" applyFill="1" applyBorder="1" applyAlignment="1">
      <alignment horizontal="center" vertical="center"/>
    </xf>
    <xf numFmtId="0" fontId="6" fillId="2" borderId="7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/>
    </xf>
    <xf numFmtId="164" fontId="6" fillId="2" borderId="8" xfId="3" applyFont="1" applyFill="1" applyBorder="1" applyAlignment="1">
      <alignment horizontal="center" vertical="center"/>
    </xf>
    <xf numFmtId="0" fontId="1" fillId="2" borderId="9" xfId="4" applyFill="1" applyBorder="1" applyAlignment="1">
      <alignment horizontal="center" vertical="center"/>
    </xf>
    <xf numFmtId="167" fontId="2" fillId="2" borderId="10" xfId="3" applyNumberFormat="1" applyFont="1" applyFill="1" applyBorder="1" applyAlignment="1">
      <alignment vertical="center"/>
    </xf>
    <xf numFmtId="164" fontId="9" fillId="2" borderId="0" xfId="4" applyNumberFormat="1" applyFont="1" applyFill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10" xfId="3" applyFont="1" applyFill="1" applyBorder="1" applyAlignment="1">
      <alignment vertical="center"/>
    </xf>
    <xf numFmtId="164" fontId="2" fillId="2" borderId="0" xfId="2" applyNumberFormat="1" applyFont="1" applyFill="1" applyBorder="1" applyAlignment="1">
      <alignment vertical="center"/>
    </xf>
    <xf numFmtId="0" fontId="1" fillId="2" borderId="11" xfId="4" applyFill="1" applyBorder="1" applyAlignment="1">
      <alignment horizontal="center" vertical="center"/>
    </xf>
    <xf numFmtId="0" fontId="7" fillId="8" borderId="12" xfId="4" applyFont="1" applyFill="1" applyBorder="1" applyAlignment="1">
      <alignment vertical="center" wrapText="1"/>
    </xf>
    <xf numFmtId="0" fontId="10" fillId="8" borderId="12" xfId="4" applyFont="1" applyFill="1" applyBorder="1" applyAlignment="1">
      <alignment vertical="center"/>
    </xf>
    <xf numFmtId="10" fontId="7" fillId="8" borderId="13" xfId="2" applyNumberFormat="1" applyFont="1" applyFill="1" applyBorder="1" applyAlignment="1">
      <alignment vertical="center"/>
    </xf>
    <xf numFmtId="0" fontId="6" fillId="2" borderId="0" xfId="4" applyFont="1" applyFill="1" applyAlignment="1">
      <alignment vertical="center" wrapText="1"/>
    </xf>
    <xf numFmtId="167" fontId="2" fillId="2" borderId="0" xfId="3" applyNumberFormat="1" applyFont="1" applyFill="1" applyAlignment="1">
      <alignment vertical="center"/>
    </xf>
    <xf numFmtId="9" fontId="6" fillId="5" borderId="2" xfId="2" applyFont="1" applyFill="1" applyBorder="1" applyAlignment="1">
      <alignment vertical="center"/>
    </xf>
    <xf numFmtId="167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67" fontId="2" fillId="2" borderId="0" xfId="4" applyNumberFormat="1" applyFont="1" applyFill="1" applyAlignment="1">
      <alignment vertical="center" wrapText="1"/>
    </xf>
    <xf numFmtId="164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5" fillId="5" borderId="0" xfId="2" applyFont="1" applyFill="1" applyBorder="1" applyAlignment="1">
      <alignment vertical="center"/>
    </xf>
    <xf numFmtId="9" fontId="1" fillId="5" borderId="0" xfId="4" applyNumberForma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7" fontId="2" fillId="2" borderId="0" xfId="4" applyNumberFormat="1" applyFont="1" applyFill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2" fillId="2" borderId="0" xfId="2" applyNumberFormat="1" applyFont="1" applyFill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9" fontId="1" fillId="5" borderId="2" xfId="4" applyNumberFormat="1" applyFill="1" applyBorder="1" applyAlignment="1">
      <alignment vertical="center"/>
    </xf>
    <xf numFmtId="164" fontId="1" fillId="5" borderId="0" xfId="4" applyNumberFormat="1" applyFill="1" applyAlignment="1">
      <alignment vertical="center"/>
    </xf>
    <xf numFmtId="9" fontId="1" fillId="5" borderId="0" xfId="2" applyFill="1" applyAlignment="1">
      <alignment vertical="center"/>
    </xf>
    <xf numFmtId="164" fontId="2" fillId="2" borderId="0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4" fontId="1" fillId="2" borderId="0" xfId="1" applyFill="1"/>
    <xf numFmtId="9" fontId="1" fillId="2" borderId="0" xfId="2" applyFill="1"/>
    <xf numFmtId="2" fontId="1" fillId="2" borderId="0" xfId="4" applyNumberFormat="1" applyFill="1" applyAlignment="1">
      <alignment vertical="center"/>
    </xf>
    <xf numFmtId="9" fontId="2" fillId="9" borderId="2" xfId="2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6" fillId="7" borderId="3" xfId="3" applyFont="1" applyFill="1" applyBorder="1" applyAlignment="1">
      <alignment horizontal="center" vertical="center" wrapText="1"/>
    </xf>
    <xf numFmtId="164" fontId="6" fillId="7" borderId="4" xfId="3" applyFont="1" applyFill="1" applyBorder="1" applyAlignment="1">
      <alignment horizontal="center" vertical="center" wrapText="1"/>
    </xf>
    <xf numFmtId="164" fontId="6" fillId="7" borderId="2" xfId="3" applyFont="1" applyFill="1" applyBorder="1" applyAlignment="1">
      <alignment horizontal="center" vertical="center" wrapText="1"/>
    </xf>
    <xf numFmtId="164" fontId="6" fillId="4" borderId="3" xfId="3" applyFont="1" applyFill="1" applyBorder="1" applyAlignment="1">
      <alignment horizontal="center" vertical="center" wrapText="1"/>
    </xf>
    <xf numFmtId="164" fontId="6" fillId="4" borderId="4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75"/>
  <sheetViews>
    <sheetView showZeros="0" tabSelected="1" zoomScale="93" zoomScaleNormal="93" zoomScaleSheetLayoutView="93" workbookViewId="0">
      <pane xSplit="6" ySplit="3" topLeftCell="G346" activePane="bottomRight" state="frozen"/>
      <selection pane="topRight"/>
      <selection pane="bottomLeft"/>
      <selection pane="bottomRight" activeCell="Q69" sqref="Q69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2" width="15" style="14" hidden="1" customWidth="1"/>
    <col min="23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34" width="9.140625" style="14" hidden="1" customWidth="1"/>
    <col min="35" max="16384" width="9.140625" style="14"/>
  </cols>
  <sheetData>
    <row r="1" spans="1:33" ht="38.25" customHeight="1"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60" t="s">
        <v>6</v>
      </c>
      <c r="H2" s="161"/>
      <c r="I2" s="162" t="s">
        <v>7</v>
      </c>
      <c r="J2" s="162"/>
      <c r="K2" s="162" t="s">
        <v>8</v>
      </c>
      <c r="L2" s="162"/>
      <c r="M2" s="163" t="s">
        <v>9</v>
      </c>
      <c r="N2" s="164"/>
      <c r="O2" s="162" t="s">
        <v>10</v>
      </c>
      <c r="P2" s="162"/>
      <c r="Q2" s="163" t="s">
        <v>11</v>
      </c>
      <c r="R2" s="164"/>
      <c r="S2" s="60"/>
      <c r="T2" s="61" t="s">
        <v>12</v>
      </c>
      <c r="U2" s="61" t="s">
        <v>13</v>
      </c>
      <c r="V2" s="61" t="s">
        <v>14</v>
      </c>
      <c r="W2" s="1" t="s">
        <v>15</v>
      </c>
      <c r="Y2" s="1" t="s">
        <v>368</v>
      </c>
      <c r="AA2" s="70" t="s">
        <v>16</v>
      </c>
      <c r="AC2" s="71"/>
      <c r="AE2" s="72" t="s">
        <v>17</v>
      </c>
      <c r="AF2" s="73" t="s">
        <v>18</v>
      </c>
      <c r="AG2" s="73" t="s">
        <v>19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AA3" s="74"/>
      <c r="AC3" s="71"/>
      <c r="AE3" s="75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V4" s="1"/>
      <c r="AA4" s="76"/>
    </row>
    <row r="5" spans="1:33" s="2" customFormat="1" ht="21.95" customHeight="1">
      <c r="A5" s="26"/>
      <c r="B5" s="27" t="s">
        <v>20</v>
      </c>
      <c r="C5" s="28" t="s">
        <v>21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AA5" s="77"/>
      <c r="AC5" s="78"/>
      <c r="AE5" s="79"/>
    </row>
    <row r="6" spans="1:33">
      <c r="A6" s="31" t="s">
        <v>22</v>
      </c>
      <c r="B6" s="20" t="s">
        <v>23</v>
      </c>
      <c r="C6" s="23" t="s">
        <v>24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T6-U6</f>
        <v>0</v>
      </c>
      <c r="W6" s="65">
        <f>S6-T6</f>
        <v>0</v>
      </c>
      <c r="X6" s="65"/>
      <c r="Y6" s="65">
        <f t="shared" ref="Y6:Z69" si="0">G6+I6+M6+Q6</f>
        <v>1</v>
      </c>
      <c r="Z6" s="156">
        <f t="shared" si="0"/>
        <v>48032000.000000007</v>
      </c>
      <c r="AA6" s="80"/>
      <c r="AB6" s="65"/>
      <c r="AC6" s="15">
        <f t="shared" ref="AC6:AC69" si="1">H6+J6+L6+P6</f>
        <v>48032000.000000007</v>
      </c>
      <c r="AD6" s="81">
        <f t="shared" ref="AD6:AD69" si="2">F6-AC6</f>
        <v>0</v>
      </c>
      <c r="AE6" s="13">
        <f t="shared" ref="AE6:AE37" si="3">G6+I6+M6+Q6</f>
        <v>1</v>
      </c>
      <c r="AF6" s="65">
        <v>1</v>
      </c>
      <c r="AG6" s="65">
        <f>AE6-AF6</f>
        <v>0</v>
      </c>
    </row>
    <row r="7" spans="1:33" s="3" customFormat="1">
      <c r="A7" s="8" t="s">
        <v>22</v>
      </c>
      <c r="B7" s="20" t="s">
        <v>25</v>
      </c>
      <c r="C7" s="23" t="s">
        <v>26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6">
        <v>1</v>
      </c>
      <c r="T7" s="65">
        <f>G7+I7+M7+Q7</f>
        <v>1</v>
      </c>
      <c r="U7" s="65">
        <v>1</v>
      </c>
      <c r="V7" s="65">
        <f t="shared" ref="V7:V70" si="4">T7-U7</f>
        <v>0</v>
      </c>
      <c r="W7" s="65">
        <f>S7-T7</f>
        <v>0</v>
      </c>
      <c r="X7" s="65"/>
      <c r="Y7" s="65">
        <f t="shared" si="0"/>
        <v>1</v>
      </c>
      <c r="Z7" s="156">
        <f t="shared" si="0"/>
        <v>48032000</v>
      </c>
      <c r="AA7" s="80"/>
      <c r="AB7" s="65"/>
      <c r="AC7" s="15">
        <f t="shared" si="1"/>
        <v>48032000</v>
      </c>
      <c r="AD7" s="81">
        <f t="shared" si="2"/>
        <v>0</v>
      </c>
      <c r="AE7" s="13">
        <f t="shared" si="3"/>
        <v>1</v>
      </c>
      <c r="AF7" s="65">
        <v>1</v>
      </c>
      <c r="AG7" s="65">
        <f t="shared" ref="AG7:AG70" si="5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6">M8*F8</f>
        <v>0</v>
      </c>
      <c r="O8" s="24">
        <v>0</v>
      </c>
      <c r="P8" s="24"/>
      <c r="Q8" s="42"/>
      <c r="R8" s="49">
        <f t="shared" ref="R8:R69" si="7">Q8*F8</f>
        <v>0</v>
      </c>
      <c r="S8" s="63"/>
      <c r="T8" s="65">
        <f>G8+I8+K8+O8</f>
        <v>0</v>
      </c>
      <c r="U8" s="65">
        <v>0</v>
      </c>
      <c r="V8" s="65">
        <f t="shared" si="4"/>
        <v>0</v>
      </c>
      <c r="W8" s="65"/>
      <c r="X8" s="65"/>
      <c r="Y8" s="65">
        <f t="shared" si="0"/>
        <v>0</v>
      </c>
      <c r="Z8" s="156">
        <f t="shared" si="0"/>
        <v>0</v>
      </c>
      <c r="AA8" s="80"/>
      <c r="AB8" s="65"/>
      <c r="AC8" s="15">
        <f t="shared" si="1"/>
        <v>0</v>
      </c>
      <c r="AD8" s="81">
        <f t="shared" si="2"/>
        <v>0</v>
      </c>
      <c r="AE8" s="13">
        <f t="shared" si="3"/>
        <v>0</v>
      </c>
      <c r="AF8" s="65">
        <v>0</v>
      </c>
      <c r="AG8" s="65">
        <f t="shared" si="5"/>
        <v>0</v>
      </c>
    </row>
    <row r="9" spans="1:33" s="2" customFormat="1" ht="21.95" customHeight="1">
      <c r="A9" s="26"/>
      <c r="B9" s="27" t="s">
        <v>27</v>
      </c>
      <c r="C9" s="28" t="s">
        <v>28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6"/>
        <v>0</v>
      </c>
      <c r="O9" s="30">
        <v>0</v>
      </c>
      <c r="P9" s="30"/>
      <c r="Q9" s="51"/>
      <c r="R9" s="52">
        <f t="shared" si="7"/>
        <v>0</v>
      </c>
      <c r="S9" s="64"/>
      <c r="T9" s="67">
        <f>G9+I9+K9+O9</f>
        <v>0</v>
      </c>
      <c r="U9" s="67">
        <v>0</v>
      </c>
      <c r="V9" s="65">
        <f t="shared" si="4"/>
        <v>0</v>
      </c>
      <c r="W9" s="67"/>
      <c r="X9" s="67"/>
      <c r="Y9" s="67">
        <f t="shared" si="0"/>
        <v>0</v>
      </c>
      <c r="Z9" s="156">
        <f t="shared" si="0"/>
        <v>0</v>
      </c>
      <c r="AA9" s="82"/>
      <c r="AB9" s="67"/>
      <c r="AC9" s="78">
        <f t="shared" si="1"/>
        <v>0</v>
      </c>
      <c r="AD9" s="83">
        <f t="shared" si="2"/>
        <v>0</v>
      </c>
      <c r="AE9" s="79">
        <f t="shared" si="3"/>
        <v>0</v>
      </c>
      <c r="AF9" s="67">
        <v>0</v>
      </c>
      <c r="AG9" s="65">
        <f t="shared" si="5"/>
        <v>0</v>
      </c>
    </row>
    <row r="10" spans="1:33" s="4" customFormat="1" ht="21.95" customHeight="1">
      <c r="A10" s="36"/>
      <c r="B10" s="37" t="s">
        <v>29</v>
      </c>
      <c r="C10" s="38" t="s">
        <v>30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6"/>
        <v>0</v>
      </c>
      <c r="O10" s="40">
        <v>0</v>
      </c>
      <c r="P10" s="40"/>
      <c r="Q10" s="57"/>
      <c r="R10" s="58">
        <f t="shared" si="7"/>
        <v>0</v>
      </c>
      <c r="S10" s="68"/>
      <c r="T10" s="69">
        <f>G10+I10+K10+O10</f>
        <v>0</v>
      </c>
      <c r="U10" s="69">
        <v>0</v>
      </c>
      <c r="V10" s="65">
        <f t="shared" si="4"/>
        <v>0</v>
      </c>
      <c r="W10" s="69"/>
      <c r="X10" s="69"/>
      <c r="Y10" s="69">
        <f t="shared" si="0"/>
        <v>0</v>
      </c>
      <c r="Z10" s="156">
        <f t="shared" si="0"/>
        <v>0</v>
      </c>
      <c r="AA10" s="84"/>
      <c r="AB10" s="69"/>
      <c r="AC10" s="85">
        <f t="shared" si="1"/>
        <v>0</v>
      </c>
      <c r="AD10" s="86">
        <f t="shared" si="2"/>
        <v>0</v>
      </c>
      <c r="AE10" s="87">
        <f t="shared" si="3"/>
        <v>0</v>
      </c>
      <c r="AF10" s="69">
        <v>0</v>
      </c>
      <c r="AG10" s="65">
        <f t="shared" si="5"/>
        <v>0</v>
      </c>
    </row>
    <row r="11" spans="1:33">
      <c r="A11" s="31" t="s">
        <v>31</v>
      </c>
      <c r="B11" s="20" t="s">
        <v>23</v>
      </c>
      <c r="C11" s="23" t="s">
        <v>32</v>
      </c>
      <c r="D11" s="24"/>
      <c r="E11" s="42">
        <v>0.02</v>
      </c>
      <c r="F11" s="25">
        <f t="shared" ref="F11:F41" si="8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6"/>
        <v>0</v>
      </c>
      <c r="O11" s="32">
        <v>0</v>
      </c>
      <c r="P11" s="33"/>
      <c r="Q11" s="42"/>
      <c r="R11" s="49">
        <f t="shared" si="7"/>
        <v>0</v>
      </c>
      <c r="S11" s="63">
        <v>1</v>
      </c>
      <c r="T11" s="65">
        <f t="shared" ref="T11:T41" si="9">G11+I11+M11+Q11</f>
        <v>1</v>
      </c>
      <c r="U11" s="65">
        <v>1</v>
      </c>
      <c r="V11" s="65">
        <f t="shared" si="4"/>
        <v>0</v>
      </c>
      <c r="W11" s="65">
        <f t="shared" ref="W11:W41" si="10">S11-T11</f>
        <v>0</v>
      </c>
      <c r="X11" s="65"/>
      <c r="Y11" s="65">
        <f t="shared" si="0"/>
        <v>1</v>
      </c>
      <c r="Z11" s="156">
        <f t="shared" si="0"/>
        <v>5187456.0000000019</v>
      </c>
      <c r="AA11" s="80"/>
      <c r="AB11" s="65"/>
      <c r="AC11" s="15">
        <f t="shared" si="1"/>
        <v>5187456.0000000019</v>
      </c>
      <c r="AD11" s="81">
        <f t="shared" si="2"/>
        <v>0</v>
      </c>
      <c r="AE11" s="13">
        <f t="shared" si="3"/>
        <v>1</v>
      </c>
      <c r="AF11" s="65">
        <v>1</v>
      </c>
      <c r="AG11" s="65">
        <f t="shared" si="5"/>
        <v>0</v>
      </c>
    </row>
    <row r="12" spans="1:33">
      <c r="A12" s="31" t="s">
        <v>31</v>
      </c>
      <c r="B12" s="20" t="s">
        <v>25</v>
      </c>
      <c r="C12" s="23" t="s">
        <v>33</v>
      </c>
      <c r="D12" s="24"/>
      <c r="E12" s="42">
        <v>7.0000000000000007E-2</v>
      </c>
      <c r="F12" s="25">
        <f t="shared" si="8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6"/>
        <v>0</v>
      </c>
      <c r="O12" s="32">
        <v>0</v>
      </c>
      <c r="P12" s="33"/>
      <c r="Q12" s="42"/>
      <c r="R12" s="49">
        <f t="shared" si="7"/>
        <v>0</v>
      </c>
      <c r="S12" s="63">
        <v>1</v>
      </c>
      <c r="T12" s="65">
        <f t="shared" si="9"/>
        <v>1</v>
      </c>
      <c r="U12" s="65">
        <v>1</v>
      </c>
      <c r="V12" s="65">
        <f t="shared" si="4"/>
        <v>0</v>
      </c>
      <c r="W12" s="65">
        <f t="shared" si="10"/>
        <v>0</v>
      </c>
      <c r="X12" s="65"/>
      <c r="Y12" s="65">
        <f t="shared" si="0"/>
        <v>1</v>
      </c>
      <c r="Z12" s="156">
        <f t="shared" si="0"/>
        <v>18156096.000000004</v>
      </c>
      <c r="AA12" s="80"/>
      <c r="AB12" s="65"/>
      <c r="AC12" s="15">
        <f t="shared" si="1"/>
        <v>18156096.000000004</v>
      </c>
      <c r="AD12" s="81">
        <f t="shared" si="2"/>
        <v>0</v>
      </c>
      <c r="AE12" s="13">
        <f t="shared" si="3"/>
        <v>1</v>
      </c>
      <c r="AF12" s="65">
        <v>1</v>
      </c>
      <c r="AG12" s="65">
        <f t="shared" si="5"/>
        <v>0</v>
      </c>
    </row>
    <row r="13" spans="1:33">
      <c r="A13" s="31" t="s">
        <v>31</v>
      </c>
      <c r="B13" s="20" t="s">
        <v>34</v>
      </c>
      <c r="C13" s="23" t="s">
        <v>35</v>
      </c>
      <c r="D13" s="24"/>
      <c r="E13" s="42">
        <v>0.02</v>
      </c>
      <c r="F13" s="25">
        <f t="shared" si="8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6"/>
        <v>0</v>
      </c>
      <c r="O13" s="32">
        <v>0</v>
      </c>
      <c r="P13" s="33"/>
      <c r="Q13" s="42"/>
      <c r="R13" s="49">
        <f t="shared" si="7"/>
        <v>0</v>
      </c>
      <c r="S13" s="63">
        <v>1</v>
      </c>
      <c r="T13" s="65">
        <f t="shared" si="9"/>
        <v>1</v>
      </c>
      <c r="U13" s="65">
        <v>1</v>
      </c>
      <c r="V13" s="65">
        <f t="shared" si="4"/>
        <v>0</v>
      </c>
      <c r="W13" s="65">
        <f t="shared" si="10"/>
        <v>0</v>
      </c>
      <c r="X13" s="65"/>
      <c r="Y13" s="65">
        <f t="shared" si="0"/>
        <v>1</v>
      </c>
      <c r="Z13" s="156">
        <f t="shared" si="0"/>
        <v>5187456.0000000019</v>
      </c>
      <c r="AA13" s="80"/>
      <c r="AB13" s="65"/>
      <c r="AC13" s="15">
        <f t="shared" si="1"/>
        <v>5187456.0000000019</v>
      </c>
      <c r="AD13" s="81">
        <f t="shared" si="2"/>
        <v>0</v>
      </c>
      <c r="AE13" s="13">
        <f t="shared" si="3"/>
        <v>1</v>
      </c>
      <c r="AF13" s="65">
        <v>1</v>
      </c>
      <c r="AG13" s="65">
        <f t="shared" si="5"/>
        <v>0</v>
      </c>
    </row>
    <row r="14" spans="1:33" s="3" customFormat="1">
      <c r="A14" s="8" t="s">
        <v>31</v>
      </c>
      <c r="B14" s="20" t="s">
        <v>36</v>
      </c>
      <c r="C14" s="23" t="s">
        <v>37</v>
      </c>
      <c r="D14" s="24"/>
      <c r="E14" s="42">
        <v>7.0000000000000007E-2</v>
      </c>
      <c r="F14" s="25">
        <f t="shared" si="8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6"/>
        <v>0</v>
      </c>
      <c r="O14" s="32">
        <v>0</v>
      </c>
      <c r="P14" s="33"/>
      <c r="Q14" s="42"/>
      <c r="R14" s="49">
        <f t="shared" si="7"/>
        <v>0</v>
      </c>
      <c r="S14" s="66">
        <v>1</v>
      </c>
      <c r="T14" s="65">
        <f t="shared" si="9"/>
        <v>1</v>
      </c>
      <c r="U14" s="65">
        <v>1</v>
      </c>
      <c r="V14" s="65">
        <f t="shared" si="4"/>
        <v>0</v>
      </c>
      <c r="W14" s="65">
        <f t="shared" si="10"/>
        <v>0</v>
      </c>
      <c r="X14" s="65"/>
      <c r="Y14" s="65">
        <f t="shared" si="0"/>
        <v>1</v>
      </c>
      <c r="Z14" s="156">
        <f t="shared" si="0"/>
        <v>18156096.000000004</v>
      </c>
      <c r="AA14" s="80"/>
      <c r="AB14" s="65"/>
      <c r="AC14" s="12">
        <f t="shared" si="1"/>
        <v>18156096.000000004</v>
      </c>
      <c r="AD14" s="88">
        <f t="shared" si="2"/>
        <v>0</v>
      </c>
      <c r="AE14" s="13">
        <f t="shared" si="3"/>
        <v>1</v>
      </c>
      <c r="AF14" s="65">
        <v>1</v>
      </c>
      <c r="AG14" s="65">
        <f t="shared" si="5"/>
        <v>0</v>
      </c>
    </row>
    <row r="15" spans="1:33" s="3" customFormat="1">
      <c r="A15" s="8" t="s">
        <v>31</v>
      </c>
      <c r="B15" s="20" t="s">
        <v>38</v>
      </c>
      <c r="C15" s="23" t="s">
        <v>39</v>
      </c>
      <c r="D15" s="24"/>
      <c r="E15" s="42">
        <v>0.02</v>
      </c>
      <c r="F15" s="25">
        <f t="shared" si="8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6"/>
        <v>0</v>
      </c>
      <c r="O15" s="32">
        <v>0</v>
      </c>
      <c r="P15" s="33"/>
      <c r="Q15" s="42"/>
      <c r="R15" s="49">
        <f t="shared" si="7"/>
        <v>0</v>
      </c>
      <c r="S15" s="66">
        <v>1</v>
      </c>
      <c r="T15" s="65">
        <f t="shared" si="9"/>
        <v>1</v>
      </c>
      <c r="U15" s="65">
        <v>1</v>
      </c>
      <c r="V15" s="65">
        <f t="shared" si="4"/>
        <v>0</v>
      </c>
      <c r="W15" s="65">
        <f t="shared" si="10"/>
        <v>0</v>
      </c>
      <c r="X15" s="65"/>
      <c r="Y15" s="65">
        <f t="shared" si="0"/>
        <v>1</v>
      </c>
      <c r="Z15" s="156">
        <f t="shared" si="0"/>
        <v>5187456.0000000009</v>
      </c>
      <c r="AA15" s="80"/>
      <c r="AB15" s="65"/>
      <c r="AC15" s="12">
        <f t="shared" si="1"/>
        <v>5187456.0000000009</v>
      </c>
      <c r="AD15" s="88">
        <f t="shared" si="2"/>
        <v>0</v>
      </c>
      <c r="AE15" s="13">
        <f t="shared" si="3"/>
        <v>1</v>
      </c>
      <c r="AF15" s="65">
        <v>1</v>
      </c>
      <c r="AG15" s="65">
        <f t="shared" si="5"/>
        <v>0</v>
      </c>
    </row>
    <row r="16" spans="1:33" s="3" customFormat="1">
      <c r="A16" s="8" t="s">
        <v>31</v>
      </c>
      <c r="B16" s="20" t="s">
        <v>40</v>
      </c>
      <c r="C16" s="23" t="s">
        <v>41</v>
      </c>
      <c r="D16" s="24"/>
      <c r="E16" s="42">
        <v>0.02</v>
      </c>
      <c r="F16" s="25">
        <f t="shared" si="8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6"/>
        <v>0</v>
      </c>
      <c r="O16" s="32">
        <v>0</v>
      </c>
      <c r="P16" s="33"/>
      <c r="Q16" s="42"/>
      <c r="R16" s="49">
        <f t="shared" si="7"/>
        <v>0</v>
      </c>
      <c r="S16" s="66">
        <v>1</v>
      </c>
      <c r="T16" s="65">
        <f t="shared" si="9"/>
        <v>1</v>
      </c>
      <c r="U16" s="65">
        <v>1</v>
      </c>
      <c r="V16" s="65">
        <f t="shared" si="4"/>
        <v>0</v>
      </c>
      <c r="W16" s="65">
        <f t="shared" si="10"/>
        <v>0</v>
      </c>
      <c r="X16" s="65"/>
      <c r="Y16" s="65">
        <f t="shared" si="0"/>
        <v>1</v>
      </c>
      <c r="Z16" s="156">
        <f t="shared" si="0"/>
        <v>5187456.0000000009</v>
      </c>
      <c r="AA16" s="80"/>
      <c r="AB16" s="65"/>
      <c r="AC16" s="12">
        <f t="shared" si="1"/>
        <v>5187456.0000000009</v>
      </c>
      <c r="AD16" s="88">
        <f t="shared" si="2"/>
        <v>0</v>
      </c>
      <c r="AE16" s="13">
        <f t="shared" si="3"/>
        <v>1</v>
      </c>
      <c r="AF16" s="65">
        <v>1</v>
      </c>
      <c r="AG16" s="65">
        <f t="shared" si="5"/>
        <v>0</v>
      </c>
    </row>
    <row r="17" spans="1:33" s="3" customFormat="1">
      <c r="A17" s="8" t="s">
        <v>31</v>
      </c>
      <c r="B17" s="20" t="s">
        <v>42</v>
      </c>
      <c r="C17" s="23" t="s">
        <v>43</v>
      </c>
      <c r="D17" s="24"/>
      <c r="E17" s="42">
        <v>7.0000000000000007E-2</v>
      </c>
      <c r="F17" s="25">
        <f t="shared" si="8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6"/>
        <v>9078048.0000000019</v>
      </c>
      <c r="O17" s="32">
        <v>0</v>
      </c>
      <c r="P17" s="33"/>
      <c r="Q17" s="42"/>
      <c r="R17" s="49">
        <f t="shared" si="7"/>
        <v>0</v>
      </c>
      <c r="S17" s="66">
        <v>1</v>
      </c>
      <c r="T17" s="65">
        <f t="shared" si="9"/>
        <v>1</v>
      </c>
      <c r="U17" s="65">
        <v>1</v>
      </c>
      <c r="V17" s="65">
        <f t="shared" si="4"/>
        <v>0</v>
      </c>
      <c r="W17" s="65">
        <f t="shared" si="10"/>
        <v>0</v>
      </c>
      <c r="X17" s="65"/>
      <c r="Y17" s="65">
        <f t="shared" si="0"/>
        <v>1</v>
      </c>
      <c r="Z17" s="156">
        <f t="shared" si="0"/>
        <v>18156096.000000004</v>
      </c>
      <c r="AA17" s="80"/>
      <c r="AB17" s="65"/>
      <c r="AC17" s="12">
        <f t="shared" si="1"/>
        <v>18156096.000000004</v>
      </c>
      <c r="AD17" s="88">
        <f t="shared" si="2"/>
        <v>0</v>
      </c>
      <c r="AE17" s="13">
        <f t="shared" si="3"/>
        <v>1</v>
      </c>
      <c r="AF17" s="65">
        <v>1</v>
      </c>
      <c r="AG17" s="65">
        <f t="shared" si="5"/>
        <v>0</v>
      </c>
    </row>
    <row r="18" spans="1:33" s="3" customFormat="1">
      <c r="A18" s="8" t="s">
        <v>31</v>
      </c>
      <c r="B18" s="20" t="s">
        <v>44</v>
      </c>
      <c r="C18" s="23" t="s">
        <v>45</v>
      </c>
      <c r="D18" s="24"/>
      <c r="E18" s="42">
        <v>0.02</v>
      </c>
      <c r="F18" s="25">
        <f t="shared" si="8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6"/>
        <v>0</v>
      </c>
      <c r="O18" s="32">
        <v>0</v>
      </c>
      <c r="P18" s="33"/>
      <c r="Q18" s="42"/>
      <c r="R18" s="49">
        <f t="shared" si="7"/>
        <v>0</v>
      </c>
      <c r="S18" s="66">
        <v>1</v>
      </c>
      <c r="T18" s="65">
        <f t="shared" si="9"/>
        <v>1</v>
      </c>
      <c r="U18" s="65">
        <v>1</v>
      </c>
      <c r="V18" s="65">
        <f t="shared" si="4"/>
        <v>0</v>
      </c>
      <c r="W18" s="65">
        <f t="shared" si="10"/>
        <v>0</v>
      </c>
      <c r="X18" s="65"/>
      <c r="Y18" s="65">
        <f t="shared" si="0"/>
        <v>1</v>
      </c>
      <c r="Z18" s="156">
        <f t="shared" si="0"/>
        <v>5187456.0000000009</v>
      </c>
      <c r="AA18" s="80"/>
      <c r="AB18" s="65"/>
      <c r="AC18" s="12">
        <f t="shared" si="1"/>
        <v>5187456.0000000009</v>
      </c>
      <c r="AD18" s="88">
        <f t="shared" si="2"/>
        <v>0</v>
      </c>
      <c r="AE18" s="13">
        <f t="shared" si="3"/>
        <v>1</v>
      </c>
      <c r="AF18" s="65">
        <v>1</v>
      </c>
      <c r="AG18" s="65">
        <f t="shared" si="5"/>
        <v>0</v>
      </c>
    </row>
    <row r="19" spans="1:33" s="3" customFormat="1">
      <c r="A19" s="8" t="s">
        <v>31</v>
      </c>
      <c r="B19" s="20" t="s">
        <v>46</v>
      </c>
      <c r="C19" s="23" t="s">
        <v>47</v>
      </c>
      <c r="D19" s="24"/>
      <c r="E19" s="42">
        <v>7.0000000000000007E-2</v>
      </c>
      <c r="F19" s="25">
        <f t="shared" si="8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6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7"/>
        <v>6173072.6400000015</v>
      </c>
      <c r="S19" s="66">
        <v>1</v>
      </c>
      <c r="T19" s="65">
        <f t="shared" si="9"/>
        <v>1</v>
      </c>
      <c r="U19" s="65">
        <v>1</v>
      </c>
      <c r="V19" s="65">
        <f t="shared" si="4"/>
        <v>0</v>
      </c>
      <c r="W19" s="65">
        <f t="shared" si="10"/>
        <v>0</v>
      </c>
      <c r="X19" s="65"/>
      <c r="Y19" s="65">
        <f t="shared" si="0"/>
        <v>1</v>
      </c>
      <c r="Z19" s="156">
        <f t="shared" si="0"/>
        <v>18156096.000000004</v>
      </c>
      <c r="AA19" s="80"/>
      <c r="AB19" s="65"/>
      <c r="AC19" s="12">
        <f t="shared" si="1"/>
        <v>18156096.000000004</v>
      </c>
      <c r="AD19" s="88">
        <f t="shared" si="2"/>
        <v>0</v>
      </c>
      <c r="AE19" s="13">
        <f t="shared" si="3"/>
        <v>1</v>
      </c>
      <c r="AF19" s="65">
        <v>1</v>
      </c>
      <c r="AG19" s="65">
        <f t="shared" si="5"/>
        <v>0</v>
      </c>
    </row>
    <row r="20" spans="1:33" s="3" customFormat="1" ht="15.75" customHeight="1">
      <c r="A20" s="8" t="s">
        <v>31</v>
      </c>
      <c r="B20" s="20" t="s">
        <v>48</v>
      </c>
      <c r="C20" s="23" t="s">
        <v>49</v>
      </c>
      <c r="D20" s="24"/>
      <c r="E20" s="42">
        <v>0.02</v>
      </c>
      <c r="F20" s="25">
        <f t="shared" si="8"/>
        <v>5187456.0000000009</v>
      </c>
      <c r="G20" s="32">
        <v>0</v>
      </c>
      <c r="H20" s="33">
        <f t="shared" si="11"/>
        <v>0</v>
      </c>
      <c r="I20" s="32">
        <v>0.5</v>
      </c>
      <c r="J20" s="33">
        <f t="shared" si="12"/>
        <v>2593728.0000000005</v>
      </c>
      <c r="K20" s="53"/>
      <c r="L20" s="33">
        <f>+K20*$F20</f>
        <v>0</v>
      </c>
      <c r="M20" s="42"/>
      <c r="N20" s="49">
        <f t="shared" si="6"/>
        <v>0</v>
      </c>
      <c r="O20" s="32">
        <v>0.5</v>
      </c>
      <c r="P20" s="33">
        <f t="shared" ref="P20:P41" si="13">O20*F20</f>
        <v>2593728.0000000005</v>
      </c>
      <c r="Q20" s="42">
        <v>0.5</v>
      </c>
      <c r="R20" s="49">
        <f t="shared" si="7"/>
        <v>2593728.0000000005</v>
      </c>
      <c r="S20" s="66">
        <v>1</v>
      </c>
      <c r="T20" s="65">
        <f t="shared" si="9"/>
        <v>1</v>
      </c>
      <c r="U20" s="65">
        <v>1</v>
      </c>
      <c r="V20" s="65">
        <f t="shared" si="4"/>
        <v>0</v>
      </c>
      <c r="W20" s="65">
        <f t="shared" si="10"/>
        <v>0</v>
      </c>
      <c r="X20" s="65"/>
      <c r="Y20" s="65">
        <f t="shared" si="0"/>
        <v>1</v>
      </c>
      <c r="Z20" s="156">
        <f t="shared" si="0"/>
        <v>5187456.0000000009</v>
      </c>
      <c r="AA20" s="80"/>
      <c r="AB20" s="65"/>
      <c r="AC20" s="12">
        <f t="shared" si="1"/>
        <v>5187456.0000000009</v>
      </c>
      <c r="AD20" s="88">
        <f t="shared" si="2"/>
        <v>0</v>
      </c>
      <c r="AE20" s="13">
        <f t="shared" si="3"/>
        <v>1</v>
      </c>
      <c r="AF20" s="65">
        <v>1</v>
      </c>
      <c r="AG20" s="65">
        <f t="shared" si="5"/>
        <v>0</v>
      </c>
    </row>
    <row r="21" spans="1:33" s="3" customFormat="1">
      <c r="A21" s="8" t="s">
        <v>31</v>
      </c>
      <c r="B21" s="20" t="s">
        <v>50</v>
      </c>
      <c r="C21" s="23" t="s">
        <v>51</v>
      </c>
      <c r="D21" s="24"/>
      <c r="E21" s="42">
        <v>7.0000000000000007E-2</v>
      </c>
      <c r="F21" s="25">
        <f t="shared" si="8"/>
        <v>18156096.000000004</v>
      </c>
      <c r="G21" s="32">
        <v>0.25</v>
      </c>
      <c r="H21" s="33">
        <f t="shared" si="11"/>
        <v>4539024.0000000009</v>
      </c>
      <c r="I21" s="32">
        <v>0.25</v>
      </c>
      <c r="J21" s="33">
        <f>+I21*F21</f>
        <v>4539024.0000000009</v>
      </c>
      <c r="K21" s="53">
        <v>0.5</v>
      </c>
      <c r="L21" s="33">
        <f>+K21*F21</f>
        <v>9078048.0000000019</v>
      </c>
      <c r="M21" s="42">
        <v>0.5</v>
      </c>
      <c r="N21" s="49">
        <f t="shared" si="6"/>
        <v>9078048.0000000019</v>
      </c>
      <c r="O21" s="32">
        <v>0</v>
      </c>
      <c r="P21" s="33">
        <f t="shared" si="13"/>
        <v>0</v>
      </c>
      <c r="Q21" s="42"/>
      <c r="R21" s="49">
        <f t="shared" si="7"/>
        <v>0</v>
      </c>
      <c r="S21" s="66">
        <v>1</v>
      </c>
      <c r="T21" s="65">
        <f t="shared" si="9"/>
        <v>1</v>
      </c>
      <c r="U21" s="65">
        <v>1</v>
      </c>
      <c r="V21" s="65">
        <f t="shared" si="4"/>
        <v>0</v>
      </c>
      <c r="W21" s="65">
        <f t="shared" si="10"/>
        <v>0</v>
      </c>
      <c r="X21" s="65"/>
      <c r="Y21" s="65">
        <f t="shared" si="0"/>
        <v>1</v>
      </c>
      <c r="Z21" s="156">
        <f t="shared" si="0"/>
        <v>18156096.000000004</v>
      </c>
      <c r="AA21" s="80"/>
      <c r="AB21" s="65"/>
      <c r="AC21" s="12">
        <f t="shared" si="1"/>
        <v>18156096.000000004</v>
      </c>
      <c r="AD21" s="88">
        <f t="shared" si="2"/>
        <v>0</v>
      </c>
      <c r="AE21" s="13">
        <f t="shared" si="3"/>
        <v>1</v>
      </c>
      <c r="AF21" s="65">
        <v>1</v>
      </c>
      <c r="AG21" s="65">
        <f t="shared" si="5"/>
        <v>0</v>
      </c>
    </row>
    <row r="22" spans="1:33" s="3" customFormat="1">
      <c r="A22" s="8" t="s">
        <v>31</v>
      </c>
      <c r="B22" s="20" t="s">
        <v>52</v>
      </c>
      <c r="C22" s="23" t="s">
        <v>53</v>
      </c>
      <c r="D22" s="24"/>
      <c r="E22" s="32">
        <v>0.02</v>
      </c>
      <c r="F22" s="25">
        <f t="shared" si="8"/>
        <v>5187456.0000000009</v>
      </c>
      <c r="G22" s="32">
        <v>0.73719999999999997</v>
      </c>
      <c r="H22" s="33">
        <f t="shared" si="11"/>
        <v>3824192.5632000007</v>
      </c>
      <c r="I22" s="32">
        <v>0.26279999999999998</v>
      </c>
      <c r="J22" s="33">
        <f>+I22*F22</f>
        <v>1363263.4368</v>
      </c>
      <c r="K22" s="53">
        <v>0</v>
      </c>
      <c r="L22" s="33">
        <f>+K22*$F22</f>
        <v>0</v>
      </c>
      <c r="M22" s="42">
        <v>0</v>
      </c>
      <c r="N22" s="49">
        <f t="shared" si="6"/>
        <v>0</v>
      </c>
      <c r="O22" s="32">
        <v>0</v>
      </c>
      <c r="P22" s="33">
        <f t="shared" si="13"/>
        <v>0</v>
      </c>
      <c r="Q22" s="42"/>
      <c r="R22" s="49">
        <f t="shared" si="7"/>
        <v>0</v>
      </c>
      <c r="S22" s="66">
        <v>1</v>
      </c>
      <c r="T22" s="65">
        <f t="shared" si="9"/>
        <v>1</v>
      </c>
      <c r="U22" s="65">
        <v>1</v>
      </c>
      <c r="V22" s="65">
        <f t="shared" si="4"/>
        <v>0</v>
      </c>
      <c r="W22" s="65">
        <f t="shared" si="10"/>
        <v>0</v>
      </c>
      <c r="X22" s="65"/>
      <c r="Y22" s="65">
        <f t="shared" si="0"/>
        <v>1</v>
      </c>
      <c r="Z22" s="156">
        <f t="shared" si="0"/>
        <v>5187456.0000000009</v>
      </c>
      <c r="AA22" s="80"/>
      <c r="AB22" s="65"/>
      <c r="AC22" s="12">
        <f t="shared" si="1"/>
        <v>5187456.0000000009</v>
      </c>
      <c r="AD22" s="88">
        <f t="shared" si="2"/>
        <v>0</v>
      </c>
      <c r="AE22" s="13">
        <f t="shared" si="3"/>
        <v>1</v>
      </c>
      <c r="AF22" s="65">
        <v>1</v>
      </c>
      <c r="AG22" s="65">
        <f t="shared" si="5"/>
        <v>0</v>
      </c>
    </row>
    <row r="23" spans="1:33" s="3" customFormat="1">
      <c r="A23" s="8" t="s">
        <v>31</v>
      </c>
      <c r="B23" s="20" t="s">
        <v>54</v>
      </c>
      <c r="C23" s="23" t="s">
        <v>55</v>
      </c>
      <c r="D23" s="24"/>
      <c r="E23" s="42">
        <v>7.0000000000000007E-2</v>
      </c>
      <c r="F23" s="25">
        <f t="shared" si="8"/>
        <v>18156096.000000004</v>
      </c>
      <c r="G23" s="32">
        <v>0.8</v>
      </c>
      <c r="H23" s="33">
        <f t="shared" si="11"/>
        <v>14524876.800000004</v>
      </c>
      <c r="I23" s="32">
        <v>0.1</v>
      </c>
      <c r="J23" s="33">
        <f>+I23*$F23</f>
        <v>1815609.6000000006</v>
      </c>
      <c r="K23" s="53">
        <v>0.1</v>
      </c>
      <c r="L23" s="33">
        <f>+K23*$F23</f>
        <v>1815609.6000000006</v>
      </c>
      <c r="M23" s="42">
        <v>0.1</v>
      </c>
      <c r="N23" s="49">
        <f t="shared" si="6"/>
        <v>1815609.6000000006</v>
      </c>
      <c r="O23" s="32">
        <v>0</v>
      </c>
      <c r="P23" s="33">
        <f t="shared" si="13"/>
        <v>0</v>
      </c>
      <c r="Q23" s="42"/>
      <c r="R23" s="49">
        <f t="shared" si="7"/>
        <v>0</v>
      </c>
      <c r="S23" s="66">
        <v>1</v>
      </c>
      <c r="T23" s="65">
        <f t="shared" si="9"/>
        <v>1</v>
      </c>
      <c r="U23" s="65">
        <v>1</v>
      </c>
      <c r="V23" s="65">
        <f t="shared" si="4"/>
        <v>0</v>
      </c>
      <c r="W23" s="65">
        <f t="shared" si="10"/>
        <v>0</v>
      </c>
      <c r="X23" s="65"/>
      <c r="Y23" s="65">
        <f t="shared" si="0"/>
        <v>1</v>
      </c>
      <c r="Z23" s="156">
        <f t="shared" si="0"/>
        <v>18156096.000000007</v>
      </c>
      <c r="AA23" s="80"/>
      <c r="AB23" s="65"/>
      <c r="AC23" s="12">
        <f t="shared" si="1"/>
        <v>18156096.000000007</v>
      </c>
      <c r="AD23" s="88">
        <f t="shared" si="2"/>
        <v>0</v>
      </c>
      <c r="AE23" s="13">
        <f t="shared" si="3"/>
        <v>1</v>
      </c>
      <c r="AF23" s="65">
        <v>1</v>
      </c>
      <c r="AG23" s="65">
        <f t="shared" si="5"/>
        <v>0</v>
      </c>
    </row>
    <row r="24" spans="1:33" s="3" customFormat="1">
      <c r="A24" s="8" t="s">
        <v>31</v>
      </c>
      <c r="B24" s="20" t="s">
        <v>56</v>
      </c>
      <c r="C24" s="23" t="s">
        <v>57</v>
      </c>
      <c r="D24" s="24"/>
      <c r="E24" s="32">
        <v>0.02</v>
      </c>
      <c r="F24" s="25">
        <f t="shared" si="8"/>
        <v>5187456.0000000009</v>
      </c>
      <c r="G24" s="32">
        <v>0</v>
      </c>
      <c r="H24" s="33">
        <f t="shared" si="11"/>
        <v>0</v>
      </c>
      <c r="I24" s="32">
        <v>1</v>
      </c>
      <c r="J24" s="33">
        <f>+I24*$F24</f>
        <v>5187456.0000000009</v>
      </c>
      <c r="K24" s="53">
        <v>0</v>
      </c>
      <c r="L24" s="33">
        <f>+K24*$F24</f>
        <v>0</v>
      </c>
      <c r="M24" s="42">
        <v>0</v>
      </c>
      <c r="N24" s="49">
        <f t="shared" si="6"/>
        <v>0</v>
      </c>
      <c r="O24" s="32">
        <v>0</v>
      </c>
      <c r="P24" s="33">
        <f t="shared" si="13"/>
        <v>0</v>
      </c>
      <c r="Q24" s="42"/>
      <c r="R24" s="49">
        <f t="shared" si="7"/>
        <v>0</v>
      </c>
      <c r="S24" s="66">
        <v>1</v>
      </c>
      <c r="T24" s="65">
        <f t="shared" si="9"/>
        <v>1</v>
      </c>
      <c r="U24" s="65">
        <v>1</v>
      </c>
      <c r="V24" s="65">
        <f t="shared" si="4"/>
        <v>0</v>
      </c>
      <c r="W24" s="65">
        <f t="shared" si="10"/>
        <v>0</v>
      </c>
      <c r="X24" s="65"/>
      <c r="Y24" s="65">
        <f t="shared" si="0"/>
        <v>1</v>
      </c>
      <c r="Z24" s="156">
        <f t="shared" si="0"/>
        <v>5187456.0000000009</v>
      </c>
      <c r="AA24" s="80"/>
      <c r="AB24" s="65"/>
      <c r="AC24" s="12">
        <f t="shared" si="1"/>
        <v>5187456.0000000009</v>
      </c>
      <c r="AD24" s="88">
        <f t="shared" si="2"/>
        <v>0</v>
      </c>
      <c r="AE24" s="13">
        <f t="shared" si="3"/>
        <v>1</v>
      </c>
      <c r="AF24" s="65">
        <v>1</v>
      </c>
      <c r="AG24" s="65">
        <f t="shared" si="5"/>
        <v>0</v>
      </c>
    </row>
    <row r="25" spans="1:33" s="3" customFormat="1">
      <c r="A25" s="8" t="s">
        <v>31</v>
      </c>
      <c r="B25" s="20" t="s">
        <v>58</v>
      </c>
      <c r="C25" s="23" t="s">
        <v>59</v>
      </c>
      <c r="D25" s="24"/>
      <c r="E25" s="42">
        <v>7.0000000000000007E-2</v>
      </c>
      <c r="F25" s="25">
        <f t="shared" si="8"/>
        <v>18156096.000000004</v>
      </c>
      <c r="G25" s="32">
        <v>0.22</v>
      </c>
      <c r="H25" s="33">
        <f t="shared" si="11"/>
        <v>3994341.120000001</v>
      </c>
      <c r="I25" s="32">
        <v>0.28000000000000003</v>
      </c>
      <c r="J25" s="33">
        <f t="shared" ref="J25:J41" si="14">+I25*$F25</f>
        <v>5083706.8800000018</v>
      </c>
      <c r="K25" s="53">
        <v>0.14199999999999999</v>
      </c>
      <c r="L25" s="33">
        <f>+K25*$F25</f>
        <v>2578165.6320000002</v>
      </c>
      <c r="M25" s="42">
        <v>0.14199999999999999</v>
      </c>
      <c r="N25" s="49">
        <f t="shared" si="6"/>
        <v>2578165.6320000002</v>
      </c>
      <c r="O25" s="32">
        <v>0.35799999999999998</v>
      </c>
      <c r="P25" s="33">
        <f t="shared" si="13"/>
        <v>6499882.3680000007</v>
      </c>
      <c r="Q25" s="42">
        <v>0.2</v>
      </c>
      <c r="R25" s="49">
        <f t="shared" ref="R25:R26" si="15">Q25*F25</f>
        <v>3631219.2000000011</v>
      </c>
      <c r="S25" s="66">
        <v>1</v>
      </c>
      <c r="T25" s="65">
        <f t="shared" si="9"/>
        <v>0.84200000000000008</v>
      </c>
      <c r="U25" s="65">
        <v>0.90200000000000002</v>
      </c>
      <c r="V25" s="65">
        <f t="shared" si="4"/>
        <v>-5.9999999999999942E-2</v>
      </c>
      <c r="W25" s="65">
        <f t="shared" si="10"/>
        <v>0.15799999999999992</v>
      </c>
      <c r="X25" s="65"/>
      <c r="Y25" s="65">
        <f t="shared" si="0"/>
        <v>0.84200000000000008</v>
      </c>
      <c r="Z25" s="156">
        <f t="shared" si="0"/>
        <v>15287432.832000004</v>
      </c>
      <c r="AA25" s="80"/>
      <c r="AB25" s="65"/>
      <c r="AC25" s="12">
        <f t="shared" si="1"/>
        <v>18156096.000000004</v>
      </c>
      <c r="AD25" s="88">
        <f t="shared" si="2"/>
        <v>0</v>
      </c>
      <c r="AE25" s="13">
        <f t="shared" si="3"/>
        <v>0.84200000000000008</v>
      </c>
      <c r="AF25" s="65">
        <v>0.90200000000000002</v>
      </c>
      <c r="AG25" s="65">
        <f t="shared" si="5"/>
        <v>-5.9999999999999942E-2</v>
      </c>
    </row>
    <row r="26" spans="1:33" s="3" customFormat="1">
      <c r="A26" s="8" t="s">
        <v>31</v>
      </c>
      <c r="B26" s="20" t="s">
        <v>60</v>
      </c>
      <c r="C26" s="23" t="s">
        <v>61</v>
      </c>
      <c r="D26" s="24"/>
      <c r="E26" s="42">
        <v>0.03</v>
      </c>
      <c r="F26" s="25">
        <f t="shared" si="8"/>
        <v>7781184.0000000009</v>
      </c>
      <c r="G26" s="32">
        <v>0</v>
      </c>
      <c r="H26" s="33">
        <f t="shared" si="11"/>
        <v>0</v>
      </c>
      <c r="I26" s="32">
        <v>0.26557126823786098</v>
      </c>
      <c r="J26" s="33">
        <f t="shared" si="14"/>
        <v>2066458.9032721524</v>
      </c>
      <c r="K26" s="53">
        <v>0</v>
      </c>
      <c r="L26" s="33">
        <f t="shared" ref="L26:L41" si="16">+K26*$F26</f>
        <v>0</v>
      </c>
      <c r="M26" s="42">
        <v>0</v>
      </c>
      <c r="N26" s="49">
        <f t="shared" si="6"/>
        <v>0</v>
      </c>
      <c r="O26" s="32">
        <v>0.73442873176213896</v>
      </c>
      <c r="P26" s="33">
        <f t="shared" si="13"/>
        <v>5714725.0967278481</v>
      </c>
      <c r="Q26" s="42">
        <v>0.4</v>
      </c>
      <c r="R26" s="49">
        <f t="shared" si="15"/>
        <v>3112473.6000000006</v>
      </c>
      <c r="S26" s="66">
        <v>1</v>
      </c>
      <c r="T26" s="65">
        <f t="shared" si="9"/>
        <v>0.66557126823786095</v>
      </c>
      <c r="U26" s="65">
        <v>0.595571268237861</v>
      </c>
      <c r="V26" s="65">
        <f t="shared" si="4"/>
        <v>6.9999999999999951E-2</v>
      </c>
      <c r="W26" s="65">
        <f t="shared" si="10"/>
        <v>0.33442873176213905</v>
      </c>
      <c r="X26" s="65"/>
      <c r="Y26" s="65">
        <f t="shared" si="0"/>
        <v>0.66557126823786095</v>
      </c>
      <c r="Z26" s="156">
        <f t="shared" si="0"/>
        <v>5178932.5032721534</v>
      </c>
      <c r="AA26" s="80"/>
      <c r="AB26" s="65"/>
      <c r="AC26" s="12">
        <f t="shared" si="1"/>
        <v>7781184</v>
      </c>
      <c r="AD26" s="88">
        <f t="shared" si="2"/>
        <v>0</v>
      </c>
      <c r="AE26" s="13">
        <f t="shared" si="3"/>
        <v>0.66557126823786095</v>
      </c>
      <c r="AF26" s="65">
        <v>0.595571268237861</v>
      </c>
      <c r="AG26" s="65">
        <f t="shared" si="5"/>
        <v>6.9999999999999951E-2</v>
      </c>
    </row>
    <row r="27" spans="1:33" s="3" customFormat="1">
      <c r="A27" s="8" t="s">
        <v>31</v>
      </c>
      <c r="B27" s="20" t="s">
        <v>62</v>
      </c>
      <c r="C27" s="23" t="s">
        <v>63</v>
      </c>
      <c r="D27" s="24"/>
      <c r="E27" s="42">
        <v>0.02</v>
      </c>
      <c r="F27" s="25">
        <f t="shared" si="8"/>
        <v>5187456.0000000009</v>
      </c>
      <c r="G27" s="32">
        <v>0</v>
      </c>
      <c r="H27" s="33">
        <f t="shared" si="11"/>
        <v>0</v>
      </c>
      <c r="I27" s="32">
        <v>1</v>
      </c>
      <c r="J27" s="33">
        <f t="shared" si="14"/>
        <v>5187456.0000000009</v>
      </c>
      <c r="K27" s="53">
        <v>0</v>
      </c>
      <c r="L27" s="33">
        <f t="shared" si="16"/>
        <v>0</v>
      </c>
      <c r="M27" s="42">
        <v>0</v>
      </c>
      <c r="N27" s="49">
        <f t="shared" si="6"/>
        <v>0</v>
      </c>
      <c r="O27" s="32">
        <v>0</v>
      </c>
      <c r="P27" s="33">
        <f t="shared" si="13"/>
        <v>0</v>
      </c>
      <c r="Q27" s="42"/>
      <c r="R27" s="49">
        <f t="shared" si="7"/>
        <v>0</v>
      </c>
      <c r="S27" s="66">
        <v>1</v>
      </c>
      <c r="T27" s="65">
        <f t="shared" si="9"/>
        <v>1</v>
      </c>
      <c r="U27" s="65">
        <v>1</v>
      </c>
      <c r="V27" s="65">
        <f t="shared" si="4"/>
        <v>0</v>
      </c>
      <c r="W27" s="65">
        <f t="shared" si="10"/>
        <v>0</v>
      </c>
      <c r="X27" s="65"/>
      <c r="Y27" s="65">
        <f t="shared" si="0"/>
        <v>1</v>
      </c>
      <c r="Z27" s="156">
        <f t="shared" si="0"/>
        <v>5187456.0000000009</v>
      </c>
      <c r="AA27" s="80"/>
      <c r="AB27" s="65"/>
      <c r="AC27" s="12">
        <f t="shared" si="1"/>
        <v>5187456.0000000009</v>
      </c>
      <c r="AD27" s="88">
        <f t="shared" si="2"/>
        <v>0</v>
      </c>
      <c r="AE27" s="13">
        <f t="shared" si="3"/>
        <v>1</v>
      </c>
      <c r="AF27" s="65">
        <v>1</v>
      </c>
      <c r="AG27" s="65">
        <f t="shared" si="5"/>
        <v>0</v>
      </c>
    </row>
    <row r="28" spans="1:33" s="3" customFormat="1">
      <c r="A28" s="8" t="s">
        <v>31</v>
      </c>
      <c r="B28" s="20" t="s">
        <v>64</v>
      </c>
      <c r="C28" s="23" t="s">
        <v>65</v>
      </c>
      <c r="D28" s="24"/>
      <c r="E28" s="42">
        <v>0.02</v>
      </c>
      <c r="F28" s="25">
        <f t="shared" si="8"/>
        <v>5187456.0000000009</v>
      </c>
      <c r="G28" s="32">
        <v>0</v>
      </c>
      <c r="H28" s="33">
        <f t="shared" si="11"/>
        <v>0</v>
      </c>
      <c r="I28" s="32">
        <v>0.5</v>
      </c>
      <c r="J28" s="33">
        <f t="shared" si="14"/>
        <v>2593728.0000000005</v>
      </c>
      <c r="K28" s="53">
        <v>0.5</v>
      </c>
      <c r="L28" s="33">
        <f t="shared" si="16"/>
        <v>2593728.0000000005</v>
      </c>
      <c r="M28" s="42">
        <v>0.5</v>
      </c>
      <c r="N28" s="49">
        <f t="shared" si="6"/>
        <v>2593728.0000000005</v>
      </c>
      <c r="O28" s="32">
        <v>0</v>
      </c>
      <c r="P28" s="33">
        <f t="shared" si="13"/>
        <v>0</v>
      </c>
      <c r="Q28" s="42"/>
      <c r="R28" s="49">
        <f t="shared" si="7"/>
        <v>0</v>
      </c>
      <c r="S28" s="66">
        <v>1</v>
      </c>
      <c r="T28" s="65">
        <f t="shared" si="9"/>
        <v>1</v>
      </c>
      <c r="U28" s="65">
        <v>1</v>
      </c>
      <c r="V28" s="65">
        <f t="shared" si="4"/>
        <v>0</v>
      </c>
      <c r="W28" s="65">
        <f t="shared" si="10"/>
        <v>0</v>
      </c>
      <c r="X28" s="65"/>
      <c r="Y28" s="65">
        <f t="shared" si="0"/>
        <v>1</v>
      </c>
      <c r="Z28" s="156">
        <f t="shared" si="0"/>
        <v>5187456.0000000009</v>
      </c>
      <c r="AA28" s="80"/>
      <c r="AB28" s="65"/>
      <c r="AC28" s="12">
        <f t="shared" si="1"/>
        <v>5187456.0000000009</v>
      </c>
      <c r="AD28" s="88">
        <f t="shared" si="2"/>
        <v>0</v>
      </c>
      <c r="AE28" s="13">
        <f t="shared" si="3"/>
        <v>1</v>
      </c>
      <c r="AF28" s="65">
        <v>1</v>
      </c>
      <c r="AG28" s="65">
        <f t="shared" si="5"/>
        <v>0</v>
      </c>
    </row>
    <row r="29" spans="1:33" s="3" customFormat="1">
      <c r="A29" s="8" t="s">
        <v>31</v>
      </c>
      <c r="B29" s="20" t="s">
        <v>66</v>
      </c>
      <c r="C29" s="23" t="s">
        <v>67</v>
      </c>
      <c r="D29" s="24"/>
      <c r="E29" s="42">
        <v>0.02</v>
      </c>
      <c r="F29" s="25">
        <f t="shared" si="8"/>
        <v>5187456.0000000009</v>
      </c>
      <c r="G29" s="32">
        <v>0</v>
      </c>
      <c r="H29" s="33">
        <f t="shared" si="11"/>
        <v>0</v>
      </c>
      <c r="I29" s="32">
        <v>1</v>
      </c>
      <c r="J29" s="33">
        <f t="shared" si="14"/>
        <v>5187456.0000000009</v>
      </c>
      <c r="K29" s="53">
        <v>0</v>
      </c>
      <c r="L29" s="33">
        <f t="shared" si="16"/>
        <v>0</v>
      </c>
      <c r="M29" s="42">
        <v>0</v>
      </c>
      <c r="N29" s="49">
        <f t="shared" si="6"/>
        <v>0</v>
      </c>
      <c r="O29" s="32">
        <v>0</v>
      </c>
      <c r="P29" s="33">
        <f t="shared" si="13"/>
        <v>0</v>
      </c>
      <c r="Q29" s="42"/>
      <c r="R29" s="49">
        <f t="shared" si="7"/>
        <v>0</v>
      </c>
      <c r="S29" s="66">
        <v>1</v>
      </c>
      <c r="T29" s="65">
        <f t="shared" si="9"/>
        <v>1</v>
      </c>
      <c r="U29" s="65">
        <v>1</v>
      </c>
      <c r="V29" s="65">
        <f t="shared" si="4"/>
        <v>0</v>
      </c>
      <c r="W29" s="65">
        <f t="shared" si="10"/>
        <v>0</v>
      </c>
      <c r="X29" s="65"/>
      <c r="Y29" s="65">
        <f t="shared" si="0"/>
        <v>1</v>
      </c>
      <c r="Z29" s="156">
        <f t="shared" si="0"/>
        <v>5187456.0000000009</v>
      </c>
      <c r="AA29" s="80"/>
      <c r="AB29" s="65"/>
      <c r="AC29" s="12">
        <f t="shared" si="1"/>
        <v>5187456.0000000009</v>
      </c>
      <c r="AD29" s="88">
        <f t="shared" si="2"/>
        <v>0</v>
      </c>
      <c r="AE29" s="13">
        <f t="shared" si="3"/>
        <v>1</v>
      </c>
      <c r="AF29" s="65">
        <v>1</v>
      </c>
      <c r="AG29" s="65">
        <f t="shared" si="5"/>
        <v>0</v>
      </c>
    </row>
    <row r="30" spans="1:33" s="3" customFormat="1">
      <c r="A30" s="8" t="s">
        <v>31</v>
      </c>
      <c r="B30" s="20" t="s">
        <v>68</v>
      </c>
      <c r="C30" s="23" t="s">
        <v>69</v>
      </c>
      <c r="D30" s="24"/>
      <c r="E30" s="32">
        <v>0.02</v>
      </c>
      <c r="F30" s="25">
        <f t="shared" si="8"/>
        <v>5187456.0000000009</v>
      </c>
      <c r="G30" s="32">
        <v>0</v>
      </c>
      <c r="H30" s="33">
        <f t="shared" si="11"/>
        <v>0</v>
      </c>
      <c r="I30" s="32">
        <v>1</v>
      </c>
      <c r="J30" s="33">
        <f t="shared" si="14"/>
        <v>5187456.0000000009</v>
      </c>
      <c r="K30" s="53">
        <v>0</v>
      </c>
      <c r="L30" s="33">
        <f t="shared" si="16"/>
        <v>0</v>
      </c>
      <c r="M30" s="42">
        <v>0</v>
      </c>
      <c r="N30" s="49">
        <f t="shared" si="6"/>
        <v>0</v>
      </c>
      <c r="O30" s="32">
        <v>0</v>
      </c>
      <c r="P30" s="33">
        <f t="shared" si="13"/>
        <v>0</v>
      </c>
      <c r="Q30" s="42"/>
      <c r="R30" s="49">
        <f t="shared" si="7"/>
        <v>0</v>
      </c>
      <c r="S30" s="66">
        <v>1</v>
      </c>
      <c r="T30" s="65">
        <f t="shared" si="9"/>
        <v>1</v>
      </c>
      <c r="U30" s="65">
        <v>1</v>
      </c>
      <c r="V30" s="65">
        <f t="shared" si="4"/>
        <v>0</v>
      </c>
      <c r="W30" s="65">
        <f t="shared" si="10"/>
        <v>0</v>
      </c>
      <c r="X30" s="65"/>
      <c r="Y30" s="65">
        <f t="shared" si="0"/>
        <v>1</v>
      </c>
      <c r="Z30" s="156">
        <f t="shared" si="0"/>
        <v>5187456.0000000009</v>
      </c>
      <c r="AA30" s="80"/>
      <c r="AB30" s="65"/>
      <c r="AC30" s="12">
        <f t="shared" si="1"/>
        <v>5187456.0000000009</v>
      </c>
      <c r="AD30" s="88">
        <f t="shared" si="2"/>
        <v>0</v>
      </c>
      <c r="AE30" s="13">
        <f t="shared" si="3"/>
        <v>1</v>
      </c>
      <c r="AF30" s="65">
        <v>1</v>
      </c>
      <c r="AG30" s="65">
        <f t="shared" si="5"/>
        <v>0</v>
      </c>
    </row>
    <row r="31" spans="1:33" s="3" customFormat="1">
      <c r="A31" s="8" t="s">
        <v>31</v>
      </c>
      <c r="B31" s="20" t="s">
        <v>70</v>
      </c>
      <c r="C31" s="23" t="s">
        <v>71</v>
      </c>
      <c r="D31" s="24"/>
      <c r="E31" s="32">
        <v>0.03</v>
      </c>
      <c r="F31" s="25">
        <f t="shared" si="8"/>
        <v>7781184.0000000009</v>
      </c>
      <c r="G31" s="32">
        <v>0</v>
      </c>
      <c r="H31" s="33">
        <f t="shared" si="11"/>
        <v>0</v>
      </c>
      <c r="I31" s="32">
        <v>0.7</v>
      </c>
      <c r="J31" s="33">
        <f t="shared" si="14"/>
        <v>5446828.8000000007</v>
      </c>
      <c r="K31" s="53">
        <v>0.3</v>
      </c>
      <c r="L31" s="33">
        <f t="shared" si="16"/>
        <v>2334355.2000000002</v>
      </c>
      <c r="M31" s="42">
        <v>0.3</v>
      </c>
      <c r="N31" s="49">
        <f t="shared" si="6"/>
        <v>2334355.2000000002</v>
      </c>
      <c r="O31" s="32">
        <v>0</v>
      </c>
      <c r="P31" s="33">
        <f t="shared" si="13"/>
        <v>0</v>
      </c>
      <c r="Q31" s="42"/>
      <c r="R31" s="49">
        <f t="shared" si="7"/>
        <v>0</v>
      </c>
      <c r="S31" s="66">
        <v>1</v>
      </c>
      <c r="T31" s="65">
        <f t="shared" si="9"/>
        <v>1</v>
      </c>
      <c r="U31" s="65">
        <v>1</v>
      </c>
      <c r="V31" s="65">
        <f t="shared" si="4"/>
        <v>0</v>
      </c>
      <c r="W31" s="65">
        <f t="shared" si="10"/>
        <v>0</v>
      </c>
      <c r="X31" s="65"/>
      <c r="Y31" s="65">
        <f t="shared" si="0"/>
        <v>1</v>
      </c>
      <c r="Z31" s="156">
        <f t="shared" si="0"/>
        <v>7781184.0000000009</v>
      </c>
      <c r="AA31" s="80"/>
      <c r="AB31" s="65"/>
      <c r="AC31" s="12">
        <f t="shared" si="1"/>
        <v>7781184.0000000009</v>
      </c>
      <c r="AD31" s="88">
        <f t="shared" si="2"/>
        <v>0</v>
      </c>
      <c r="AE31" s="13">
        <f t="shared" si="3"/>
        <v>1</v>
      </c>
      <c r="AF31" s="65">
        <v>1</v>
      </c>
      <c r="AG31" s="65">
        <f t="shared" si="5"/>
        <v>0</v>
      </c>
    </row>
    <row r="32" spans="1:33" s="3" customFormat="1">
      <c r="A32" s="8" t="s">
        <v>31</v>
      </c>
      <c r="B32" s="20" t="s">
        <v>72</v>
      </c>
      <c r="C32" s="23" t="s">
        <v>73</v>
      </c>
      <c r="D32" s="24"/>
      <c r="E32" s="32">
        <v>0.03</v>
      </c>
      <c r="F32" s="25">
        <f t="shared" si="8"/>
        <v>7781184.0000000009</v>
      </c>
      <c r="G32" s="32">
        <v>0</v>
      </c>
      <c r="H32" s="33">
        <f t="shared" si="11"/>
        <v>0</v>
      </c>
      <c r="I32" s="32">
        <v>0.7</v>
      </c>
      <c r="J32" s="33">
        <f t="shared" si="14"/>
        <v>5446828.8000000007</v>
      </c>
      <c r="K32" s="53">
        <v>0.3</v>
      </c>
      <c r="L32" s="33">
        <f t="shared" si="16"/>
        <v>2334355.2000000002</v>
      </c>
      <c r="M32" s="42">
        <v>0.25</v>
      </c>
      <c r="N32" s="49">
        <f t="shared" si="6"/>
        <v>1945296.0000000002</v>
      </c>
      <c r="O32" s="32">
        <v>0</v>
      </c>
      <c r="P32" s="33">
        <f t="shared" si="13"/>
        <v>0</v>
      </c>
      <c r="Q32" s="42"/>
      <c r="R32" s="49">
        <f t="shared" si="7"/>
        <v>0</v>
      </c>
      <c r="S32" s="66">
        <v>1</v>
      </c>
      <c r="T32" s="65">
        <f t="shared" si="9"/>
        <v>0.95</v>
      </c>
      <c r="U32" s="65">
        <v>0.95</v>
      </c>
      <c r="V32" s="65">
        <f t="shared" si="4"/>
        <v>0</v>
      </c>
      <c r="W32" s="65">
        <f t="shared" si="10"/>
        <v>5.0000000000000044E-2</v>
      </c>
      <c r="X32" s="65"/>
      <c r="Y32" s="65">
        <f t="shared" si="0"/>
        <v>0.95</v>
      </c>
      <c r="Z32" s="156">
        <f t="shared" si="0"/>
        <v>7392124.8000000007</v>
      </c>
      <c r="AA32" s="80"/>
      <c r="AB32" s="65"/>
      <c r="AC32" s="12">
        <f t="shared" si="1"/>
        <v>7781184.0000000009</v>
      </c>
      <c r="AD32" s="88">
        <f t="shared" si="2"/>
        <v>0</v>
      </c>
      <c r="AE32" s="13">
        <f t="shared" si="3"/>
        <v>0.95</v>
      </c>
      <c r="AF32" s="65">
        <v>0.95</v>
      </c>
      <c r="AG32" s="65">
        <f t="shared" si="5"/>
        <v>0</v>
      </c>
    </row>
    <row r="33" spans="1:33" s="3" customFormat="1">
      <c r="A33" s="8" t="s">
        <v>31</v>
      </c>
      <c r="B33" s="20" t="s">
        <v>74</v>
      </c>
      <c r="C33" s="23" t="s">
        <v>75</v>
      </c>
      <c r="D33" s="24"/>
      <c r="E33" s="42">
        <v>0.03</v>
      </c>
      <c r="F33" s="25">
        <f t="shared" si="8"/>
        <v>7781184.0000000009</v>
      </c>
      <c r="G33" s="32">
        <v>0</v>
      </c>
      <c r="H33" s="33">
        <f t="shared" si="11"/>
        <v>0</v>
      </c>
      <c r="I33" s="32">
        <v>1</v>
      </c>
      <c r="J33" s="33">
        <f t="shared" si="14"/>
        <v>7781184.0000000009</v>
      </c>
      <c r="K33" s="53">
        <v>0</v>
      </c>
      <c r="L33" s="33">
        <f t="shared" si="16"/>
        <v>0</v>
      </c>
      <c r="M33" s="42">
        <v>0</v>
      </c>
      <c r="N33" s="49">
        <f t="shared" si="6"/>
        <v>0</v>
      </c>
      <c r="O33" s="32">
        <v>0</v>
      </c>
      <c r="P33" s="33">
        <f t="shared" si="13"/>
        <v>0</v>
      </c>
      <c r="Q33" s="42"/>
      <c r="R33" s="49">
        <f t="shared" si="7"/>
        <v>0</v>
      </c>
      <c r="S33" s="66">
        <v>1</v>
      </c>
      <c r="T33" s="65">
        <f t="shared" si="9"/>
        <v>1</v>
      </c>
      <c r="U33" s="65">
        <v>1</v>
      </c>
      <c r="V33" s="65">
        <f t="shared" si="4"/>
        <v>0</v>
      </c>
      <c r="W33" s="65">
        <f t="shared" si="10"/>
        <v>0</v>
      </c>
      <c r="X33" s="65"/>
      <c r="Y33" s="65">
        <f t="shared" si="0"/>
        <v>1</v>
      </c>
      <c r="Z33" s="156">
        <f t="shared" si="0"/>
        <v>7781184.0000000009</v>
      </c>
      <c r="AA33" s="80"/>
      <c r="AB33" s="65"/>
      <c r="AC33" s="12">
        <f t="shared" si="1"/>
        <v>7781184.0000000009</v>
      </c>
      <c r="AD33" s="88">
        <f t="shared" si="2"/>
        <v>0</v>
      </c>
      <c r="AE33" s="13">
        <f t="shared" si="3"/>
        <v>1</v>
      </c>
      <c r="AF33" s="65">
        <v>1</v>
      </c>
      <c r="AG33" s="65">
        <f t="shared" si="5"/>
        <v>0</v>
      </c>
    </row>
    <row r="34" spans="1:33" s="3" customFormat="1">
      <c r="A34" s="8" t="s">
        <v>31</v>
      </c>
      <c r="B34" s="20" t="s">
        <v>76</v>
      </c>
      <c r="C34" s="23" t="s">
        <v>77</v>
      </c>
      <c r="D34" s="24"/>
      <c r="E34" s="42">
        <v>0.03</v>
      </c>
      <c r="F34" s="25">
        <f t="shared" si="8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6"/>
        <v>0</v>
      </c>
      <c r="O34" s="32">
        <v>0</v>
      </c>
      <c r="P34" s="33">
        <f t="shared" si="13"/>
        <v>0</v>
      </c>
      <c r="Q34" s="42"/>
      <c r="R34" s="49">
        <f t="shared" si="7"/>
        <v>0</v>
      </c>
      <c r="S34" s="66">
        <v>1</v>
      </c>
      <c r="T34" s="65">
        <f t="shared" si="9"/>
        <v>1</v>
      </c>
      <c r="U34" s="65">
        <v>1</v>
      </c>
      <c r="V34" s="65">
        <f t="shared" si="4"/>
        <v>0</v>
      </c>
      <c r="W34" s="65">
        <f t="shared" si="10"/>
        <v>0</v>
      </c>
      <c r="X34" s="65"/>
      <c r="Y34" s="65">
        <f t="shared" si="0"/>
        <v>1</v>
      </c>
      <c r="Z34" s="156">
        <f t="shared" si="0"/>
        <v>7781184.0000000009</v>
      </c>
      <c r="AA34" s="80"/>
      <c r="AB34" s="65"/>
      <c r="AC34" s="12">
        <f t="shared" si="1"/>
        <v>7781184.0000000009</v>
      </c>
      <c r="AD34" s="88">
        <f t="shared" si="2"/>
        <v>0</v>
      </c>
      <c r="AE34" s="13">
        <f t="shared" si="3"/>
        <v>1</v>
      </c>
      <c r="AF34" s="65">
        <v>1</v>
      </c>
      <c r="AG34" s="65">
        <f t="shared" si="5"/>
        <v>0</v>
      </c>
    </row>
    <row r="35" spans="1:33" s="3" customFormat="1">
      <c r="A35" s="8" t="s">
        <v>31</v>
      </c>
      <c r="B35" s="20" t="s">
        <v>78</v>
      </c>
      <c r="C35" s="23" t="s">
        <v>79</v>
      </c>
      <c r="D35" s="24"/>
      <c r="E35" s="42">
        <v>0.02</v>
      </c>
      <c r="F35" s="25">
        <f t="shared" si="8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6"/>
        <v>0</v>
      </c>
      <c r="O35" s="32">
        <v>0</v>
      </c>
      <c r="P35" s="33">
        <f t="shared" si="13"/>
        <v>0</v>
      </c>
      <c r="Q35" s="42"/>
      <c r="R35" s="49">
        <f t="shared" si="7"/>
        <v>0</v>
      </c>
      <c r="S35" s="66">
        <v>1</v>
      </c>
      <c r="T35" s="65">
        <f t="shared" si="9"/>
        <v>1</v>
      </c>
      <c r="U35" s="65">
        <v>1</v>
      </c>
      <c r="V35" s="65">
        <f t="shared" si="4"/>
        <v>0</v>
      </c>
      <c r="W35" s="65">
        <f t="shared" si="10"/>
        <v>0</v>
      </c>
      <c r="X35" s="65"/>
      <c r="Y35" s="65">
        <f t="shared" si="0"/>
        <v>1</v>
      </c>
      <c r="Z35" s="156">
        <f t="shared" si="0"/>
        <v>5187456.0000000009</v>
      </c>
      <c r="AA35" s="80"/>
      <c r="AB35" s="65"/>
      <c r="AC35" s="12">
        <f t="shared" si="1"/>
        <v>5187456.0000000009</v>
      </c>
      <c r="AD35" s="88">
        <f t="shared" si="2"/>
        <v>0</v>
      </c>
      <c r="AE35" s="13">
        <f t="shared" si="3"/>
        <v>1</v>
      </c>
      <c r="AF35" s="65">
        <v>1</v>
      </c>
      <c r="AG35" s="65">
        <f t="shared" si="5"/>
        <v>0</v>
      </c>
    </row>
    <row r="36" spans="1:33" s="3" customFormat="1">
      <c r="A36" s="8" t="s">
        <v>31</v>
      </c>
      <c r="B36" s="20" t="s">
        <v>80</v>
      </c>
      <c r="C36" s="23" t="s">
        <v>81</v>
      </c>
      <c r="D36" s="24"/>
      <c r="E36" s="42">
        <v>0.04</v>
      </c>
      <c r="F36" s="25">
        <f t="shared" si="8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6"/>
        <v>0</v>
      </c>
      <c r="O36" s="32">
        <v>0</v>
      </c>
      <c r="P36" s="33">
        <f t="shared" si="13"/>
        <v>0</v>
      </c>
      <c r="Q36" s="42"/>
      <c r="R36" s="49">
        <f t="shared" si="7"/>
        <v>0</v>
      </c>
      <c r="S36" s="66">
        <v>1</v>
      </c>
      <c r="T36" s="65">
        <f t="shared" si="9"/>
        <v>1</v>
      </c>
      <c r="U36" s="65">
        <v>1</v>
      </c>
      <c r="V36" s="65">
        <f t="shared" si="4"/>
        <v>0</v>
      </c>
      <c r="W36" s="65">
        <f t="shared" si="10"/>
        <v>0</v>
      </c>
      <c r="X36" s="65"/>
      <c r="Y36" s="65">
        <f t="shared" si="0"/>
        <v>1</v>
      </c>
      <c r="Z36" s="156">
        <f t="shared" si="0"/>
        <v>10374912.000000002</v>
      </c>
      <c r="AA36" s="80"/>
      <c r="AB36" s="65"/>
      <c r="AC36" s="12">
        <f t="shared" si="1"/>
        <v>10374912.000000002</v>
      </c>
      <c r="AD36" s="88">
        <f t="shared" si="2"/>
        <v>0</v>
      </c>
      <c r="AE36" s="13">
        <f t="shared" si="3"/>
        <v>1</v>
      </c>
      <c r="AF36" s="65">
        <v>1</v>
      </c>
      <c r="AG36" s="65">
        <f t="shared" si="5"/>
        <v>0</v>
      </c>
    </row>
    <row r="37" spans="1:33" s="3" customFormat="1">
      <c r="A37" s="8" t="s">
        <v>31</v>
      </c>
      <c r="B37" s="20" t="s">
        <v>82</v>
      </c>
      <c r="C37" s="23" t="s">
        <v>83</v>
      </c>
      <c r="D37" s="24"/>
      <c r="E37" s="42">
        <v>0.02</v>
      </c>
      <c r="F37" s="25">
        <f t="shared" si="8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6"/>
        <v>0</v>
      </c>
      <c r="O37" s="32">
        <v>0</v>
      </c>
      <c r="P37" s="33">
        <f t="shared" si="13"/>
        <v>0</v>
      </c>
      <c r="Q37" s="42"/>
      <c r="R37" s="49">
        <f t="shared" si="7"/>
        <v>0</v>
      </c>
      <c r="S37" s="66">
        <v>1</v>
      </c>
      <c r="T37" s="65">
        <f t="shared" si="9"/>
        <v>1</v>
      </c>
      <c r="U37" s="65">
        <v>1</v>
      </c>
      <c r="V37" s="65">
        <f t="shared" si="4"/>
        <v>0</v>
      </c>
      <c r="W37" s="65">
        <f t="shared" si="10"/>
        <v>0</v>
      </c>
      <c r="X37" s="65"/>
      <c r="Y37" s="65">
        <f t="shared" si="0"/>
        <v>1</v>
      </c>
      <c r="Z37" s="156">
        <f t="shared" si="0"/>
        <v>5187456.0000000009</v>
      </c>
      <c r="AA37" s="80"/>
      <c r="AB37" s="65"/>
      <c r="AC37" s="12">
        <f t="shared" si="1"/>
        <v>5187456.0000000009</v>
      </c>
      <c r="AD37" s="88">
        <f t="shared" si="2"/>
        <v>0</v>
      </c>
      <c r="AE37" s="13">
        <f t="shared" si="3"/>
        <v>1</v>
      </c>
      <c r="AF37" s="65">
        <v>1</v>
      </c>
      <c r="AG37" s="65">
        <f t="shared" si="5"/>
        <v>0</v>
      </c>
    </row>
    <row r="38" spans="1:33" s="3" customFormat="1">
      <c r="A38" s="8" t="s">
        <v>31</v>
      </c>
      <c r="B38" s="20" t="s">
        <v>84</v>
      </c>
      <c r="C38" s="23" t="s">
        <v>85</v>
      </c>
      <c r="D38" s="24"/>
      <c r="E38" s="42">
        <v>0.02</v>
      </c>
      <c r="F38" s="25">
        <f t="shared" si="8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6"/>
        <v>0</v>
      </c>
      <c r="O38" s="32">
        <v>0</v>
      </c>
      <c r="P38" s="33">
        <f t="shared" si="13"/>
        <v>0</v>
      </c>
      <c r="Q38" s="42"/>
      <c r="R38" s="49">
        <f t="shared" si="7"/>
        <v>0</v>
      </c>
      <c r="S38" s="66">
        <v>1</v>
      </c>
      <c r="T38" s="65">
        <f t="shared" si="9"/>
        <v>1</v>
      </c>
      <c r="U38" s="65">
        <v>1</v>
      </c>
      <c r="V38" s="65">
        <f t="shared" si="4"/>
        <v>0</v>
      </c>
      <c r="W38" s="65">
        <f t="shared" si="10"/>
        <v>0</v>
      </c>
      <c r="X38" s="65"/>
      <c r="Y38" s="65">
        <f t="shared" si="0"/>
        <v>1</v>
      </c>
      <c r="Z38" s="156">
        <f t="shared" si="0"/>
        <v>5187456.0000000009</v>
      </c>
      <c r="AA38" s="80"/>
      <c r="AB38" s="65"/>
      <c r="AC38" s="12">
        <f t="shared" si="1"/>
        <v>5187456.0000000009</v>
      </c>
      <c r="AD38" s="88">
        <f t="shared" si="2"/>
        <v>0</v>
      </c>
      <c r="AE38" s="13">
        <f t="shared" ref="AE38:AE69" si="17">G38+I38+M38+Q38</f>
        <v>1</v>
      </c>
      <c r="AF38" s="65">
        <v>1</v>
      </c>
      <c r="AG38" s="65">
        <f t="shared" si="5"/>
        <v>0</v>
      </c>
    </row>
    <row r="39" spans="1:33" s="3" customFormat="1">
      <c r="A39" s="8" t="s">
        <v>31</v>
      </c>
      <c r="B39" s="20" t="s">
        <v>86</v>
      </c>
      <c r="C39" s="23" t="s">
        <v>87</v>
      </c>
      <c r="D39" s="24"/>
      <c r="E39" s="42">
        <v>0.01</v>
      </c>
      <c r="F39" s="25">
        <f t="shared" si="8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6"/>
        <v>129686.40000000002</v>
      </c>
      <c r="O39" s="32">
        <v>0</v>
      </c>
      <c r="P39" s="33">
        <f t="shared" si="13"/>
        <v>0</v>
      </c>
      <c r="Q39" s="42"/>
      <c r="R39" s="49">
        <f t="shared" si="7"/>
        <v>0</v>
      </c>
      <c r="S39" s="66">
        <v>1</v>
      </c>
      <c r="T39" s="65">
        <f t="shared" si="9"/>
        <v>1</v>
      </c>
      <c r="U39" s="65">
        <v>1</v>
      </c>
      <c r="V39" s="65">
        <f t="shared" si="4"/>
        <v>0</v>
      </c>
      <c r="W39" s="65">
        <f t="shared" si="10"/>
        <v>0</v>
      </c>
      <c r="X39" s="65"/>
      <c r="Y39" s="65">
        <f t="shared" si="0"/>
        <v>1</v>
      </c>
      <c r="Z39" s="156">
        <f t="shared" si="0"/>
        <v>2593728.0000000005</v>
      </c>
      <c r="AA39" s="80"/>
      <c r="AB39" s="65"/>
      <c r="AC39" s="12">
        <f t="shared" si="1"/>
        <v>2593728.0000000005</v>
      </c>
      <c r="AD39" s="88">
        <f t="shared" si="2"/>
        <v>0</v>
      </c>
      <c r="AE39" s="13">
        <f t="shared" si="17"/>
        <v>1</v>
      </c>
      <c r="AF39" s="65">
        <v>1</v>
      </c>
      <c r="AG39" s="65">
        <f t="shared" si="5"/>
        <v>0</v>
      </c>
    </row>
    <row r="40" spans="1:33" s="3" customFormat="1">
      <c r="A40" s="8" t="s">
        <v>31</v>
      </c>
      <c r="B40" s="20" t="s">
        <v>88</v>
      </c>
      <c r="C40" s="23" t="s">
        <v>89</v>
      </c>
      <c r="D40" s="24"/>
      <c r="E40" s="43">
        <v>5.0000000000000001E-3</v>
      </c>
      <c r="F40" s="25">
        <f t="shared" si="8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6"/>
        <v>0</v>
      </c>
      <c r="O40" s="32">
        <v>0</v>
      </c>
      <c r="P40" s="33">
        <f t="shared" si="13"/>
        <v>0</v>
      </c>
      <c r="Q40" s="42"/>
      <c r="R40" s="49">
        <f t="shared" si="7"/>
        <v>0</v>
      </c>
      <c r="S40" s="66">
        <v>1</v>
      </c>
      <c r="T40" s="65">
        <f t="shared" si="9"/>
        <v>1</v>
      </c>
      <c r="U40" s="65">
        <v>1</v>
      </c>
      <c r="V40" s="65">
        <f t="shared" si="4"/>
        <v>0</v>
      </c>
      <c r="W40" s="65">
        <f t="shared" si="10"/>
        <v>0</v>
      </c>
      <c r="X40" s="65"/>
      <c r="Y40" s="65">
        <f t="shared" si="0"/>
        <v>1</v>
      </c>
      <c r="Z40" s="156">
        <f t="shared" si="0"/>
        <v>1296864.0000000002</v>
      </c>
      <c r="AA40" s="80"/>
      <c r="AB40" s="65"/>
      <c r="AC40" s="12">
        <f t="shared" si="1"/>
        <v>1296864.0000000002</v>
      </c>
      <c r="AD40" s="88">
        <f t="shared" si="2"/>
        <v>0</v>
      </c>
      <c r="AE40" s="13">
        <f t="shared" si="17"/>
        <v>1</v>
      </c>
      <c r="AF40" s="65">
        <v>1</v>
      </c>
      <c r="AG40" s="65">
        <f t="shared" si="5"/>
        <v>0</v>
      </c>
    </row>
    <row r="41" spans="1:33" s="3" customFormat="1">
      <c r="A41" s="8" t="s">
        <v>31</v>
      </c>
      <c r="B41" s="20" t="s">
        <v>90</v>
      </c>
      <c r="C41" s="23" t="s">
        <v>91</v>
      </c>
      <c r="D41" s="24"/>
      <c r="E41" s="43">
        <v>5.0000000000000001E-3</v>
      </c>
      <c r="F41" s="25">
        <f t="shared" si="8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6"/>
        <v>1296864.0000000002</v>
      </c>
      <c r="O41" s="32">
        <v>0</v>
      </c>
      <c r="P41" s="33">
        <f t="shared" si="13"/>
        <v>0</v>
      </c>
      <c r="Q41" s="42"/>
      <c r="R41" s="49">
        <f t="shared" si="7"/>
        <v>0</v>
      </c>
      <c r="S41" s="66">
        <v>1</v>
      </c>
      <c r="T41" s="65">
        <f t="shared" si="9"/>
        <v>1</v>
      </c>
      <c r="U41" s="65">
        <v>1</v>
      </c>
      <c r="V41" s="65">
        <f t="shared" si="4"/>
        <v>0</v>
      </c>
      <c r="W41" s="65">
        <f t="shared" si="10"/>
        <v>0</v>
      </c>
      <c r="X41" s="65"/>
      <c r="Y41" s="65">
        <f t="shared" si="0"/>
        <v>1</v>
      </c>
      <c r="Z41" s="156">
        <f t="shared" si="0"/>
        <v>1296864.0000000002</v>
      </c>
      <c r="AA41" s="80"/>
      <c r="AB41" s="65"/>
      <c r="AC41" s="12">
        <f t="shared" si="1"/>
        <v>1296864.0000000002</v>
      </c>
      <c r="AD41" s="88">
        <f t="shared" si="2"/>
        <v>0</v>
      </c>
      <c r="AE41" s="13">
        <f t="shared" si="17"/>
        <v>1</v>
      </c>
      <c r="AF41" s="65">
        <v>1</v>
      </c>
      <c r="AG41" s="65">
        <f t="shared" si="5"/>
        <v>0</v>
      </c>
    </row>
    <row r="42" spans="1:33" ht="21.95" customHeight="1">
      <c r="B42" s="20" t="s">
        <v>92</v>
      </c>
      <c r="C42" s="44" t="s">
        <v>93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6"/>
        <v>0</v>
      </c>
      <c r="O42" s="25">
        <v>0</v>
      </c>
      <c r="P42" s="25"/>
      <c r="Q42" s="42"/>
      <c r="R42" s="49">
        <f t="shared" si="7"/>
        <v>0</v>
      </c>
      <c r="S42" s="66"/>
      <c r="T42" s="65">
        <f>G42+I42+K42+O42</f>
        <v>0</v>
      </c>
      <c r="U42" s="65">
        <v>0</v>
      </c>
      <c r="V42" s="65">
        <f t="shared" si="4"/>
        <v>0</v>
      </c>
      <c r="W42" s="65"/>
      <c r="X42" s="65"/>
      <c r="Y42" s="65">
        <f t="shared" si="0"/>
        <v>0</v>
      </c>
      <c r="Z42" s="156">
        <f t="shared" si="0"/>
        <v>0</v>
      </c>
      <c r="AA42" s="80"/>
      <c r="AB42" s="65"/>
      <c r="AC42" s="15">
        <f t="shared" si="1"/>
        <v>0</v>
      </c>
      <c r="AD42" s="81">
        <f t="shared" si="2"/>
        <v>0</v>
      </c>
      <c r="AE42" s="13">
        <f t="shared" si="17"/>
        <v>0</v>
      </c>
      <c r="AF42" s="65">
        <v>0</v>
      </c>
      <c r="AG42" s="65">
        <f t="shared" si="5"/>
        <v>0</v>
      </c>
    </row>
    <row r="43" spans="1:33" s="3" customFormat="1" ht="15" customHeight="1">
      <c r="A43" s="8" t="s">
        <v>94</v>
      </c>
      <c r="B43" s="20" t="s">
        <v>23</v>
      </c>
      <c r="C43" s="23" t="s">
        <v>95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6"/>
        <v>0</v>
      </c>
      <c r="O43" s="32">
        <v>0</v>
      </c>
      <c r="P43" s="33">
        <f t="shared" ref="P43:P51" si="18">+O43*$F43</f>
        <v>0</v>
      </c>
      <c r="Q43" s="42"/>
      <c r="R43" s="49">
        <f t="shared" si="7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4"/>
        <v>0</v>
      </c>
      <c r="W43" s="65">
        <f t="shared" ref="W43:W106" si="20">S43-T43</f>
        <v>0</v>
      </c>
      <c r="X43" s="65"/>
      <c r="Y43" s="65">
        <f t="shared" si="0"/>
        <v>0.8</v>
      </c>
      <c r="Z43" s="156">
        <f t="shared" si="0"/>
        <v>6224947.2000000011</v>
      </c>
      <c r="AA43" s="80"/>
      <c r="AB43" s="65"/>
      <c r="AC43" s="12">
        <f t="shared" si="1"/>
        <v>6224947.2000000011</v>
      </c>
      <c r="AD43" s="88">
        <f t="shared" si="2"/>
        <v>1556236.7999999998</v>
      </c>
      <c r="AE43" s="13">
        <f t="shared" si="17"/>
        <v>0.8</v>
      </c>
      <c r="AF43" s="65">
        <v>0.8</v>
      </c>
      <c r="AG43" s="65">
        <f t="shared" si="5"/>
        <v>0</v>
      </c>
    </row>
    <row r="44" spans="1:33" s="3" customFormat="1" ht="15" customHeight="1">
      <c r="A44" s="8" t="s">
        <v>94</v>
      </c>
      <c r="B44" s="20" t="s">
        <v>25</v>
      </c>
      <c r="C44" s="23" t="s">
        <v>96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6"/>
        <v>0</v>
      </c>
      <c r="O44" s="32">
        <v>0</v>
      </c>
      <c r="P44" s="33">
        <f t="shared" si="18"/>
        <v>0</v>
      </c>
      <c r="Q44" s="42"/>
      <c r="R44" s="49">
        <f t="shared" si="7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4"/>
        <v>0</v>
      </c>
      <c r="W44" s="65">
        <f t="shared" si="20"/>
        <v>0</v>
      </c>
      <c r="X44" s="65"/>
      <c r="Y44" s="65">
        <f t="shared" si="0"/>
        <v>0.2</v>
      </c>
      <c r="Z44" s="156">
        <f t="shared" si="0"/>
        <v>1556236.8000000003</v>
      </c>
      <c r="AA44" s="80"/>
      <c r="AB44" s="65"/>
      <c r="AC44" s="12">
        <f t="shared" si="1"/>
        <v>1556236.8000000003</v>
      </c>
      <c r="AD44" s="88">
        <f t="shared" si="2"/>
        <v>-1556236.8000000003</v>
      </c>
      <c r="AE44" s="13">
        <f t="shared" si="17"/>
        <v>0.2</v>
      </c>
      <c r="AF44" s="65">
        <v>0.2</v>
      </c>
      <c r="AG44" s="65">
        <f t="shared" si="5"/>
        <v>0</v>
      </c>
    </row>
    <row r="45" spans="1:33" s="3" customFormat="1" ht="15" customHeight="1">
      <c r="A45" s="8" t="s">
        <v>94</v>
      </c>
      <c r="B45" s="20" t="s">
        <v>34</v>
      </c>
      <c r="C45" s="23" t="s">
        <v>97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6"/>
        <v>0</v>
      </c>
      <c r="O45" s="32">
        <v>0</v>
      </c>
      <c r="P45" s="33">
        <f t="shared" si="18"/>
        <v>0</v>
      </c>
      <c r="Q45" s="42"/>
      <c r="R45" s="49">
        <f t="shared" si="7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4"/>
        <v>0</v>
      </c>
      <c r="W45" s="65">
        <f t="shared" si="20"/>
        <v>0</v>
      </c>
      <c r="X45" s="65"/>
      <c r="Y45" s="65">
        <f t="shared" si="0"/>
        <v>0.8</v>
      </c>
      <c r="Z45" s="156">
        <f t="shared" si="0"/>
        <v>4149964.8000000007</v>
      </c>
      <c r="AA45" s="80"/>
      <c r="AB45" s="65"/>
      <c r="AC45" s="12">
        <f t="shared" si="1"/>
        <v>4149964.8000000007</v>
      </c>
      <c r="AD45" s="88">
        <f t="shared" si="2"/>
        <v>1037491.2000000002</v>
      </c>
      <c r="AE45" s="13">
        <f t="shared" si="17"/>
        <v>0.8</v>
      </c>
      <c r="AF45" s="65">
        <v>0.8</v>
      </c>
      <c r="AG45" s="65">
        <f t="shared" si="5"/>
        <v>0</v>
      </c>
    </row>
    <row r="46" spans="1:33" s="3" customFormat="1" ht="15" customHeight="1">
      <c r="A46" s="8" t="s">
        <v>94</v>
      </c>
      <c r="B46" s="20" t="s">
        <v>36</v>
      </c>
      <c r="C46" s="23" t="s">
        <v>98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6"/>
        <v>0</v>
      </c>
      <c r="O46" s="32">
        <v>0</v>
      </c>
      <c r="P46" s="33">
        <f t="shared" si="18"/>
        <v>0</v>
      </c>
      <c r="Q46" s="42"/>
      <c r="R46" s="49">
        <f t="shared" si="7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4"/>
        <v>0</v>
      </c>
      <c r="W46" s="65">
        <f t="shared" si="20"/>
        <v>0</v>
      </c>
      <c r="X46" s="65"/>
      <c r="Y46" s="65">
        <f t="shared" si="0"/>
        <v>0.2</v>
      </c>
      <c r="Z46" s="156">
        <f t="shared" si="0"/>
        <v>1037491.2000000002</v>
      </c>
      <c r="AA46" s="80"/>
      <c r="AB46" s="65"/>
      <c r="AC46" s="12">
        <f t="shared" si="1"/>
        <v>1037491.2000000002</v>
      </c>
      <c r="AD46" s="88">
        <f t="shared" si="2"/>
        <v>-1037491.2000000002</v>
      </c>
      <c r="AE46" s="13">
        <f t="shared" si="17"/>
        <v>0.2</v>
      </c>
      <c r="AF46" s="65">
        <v>0.2</v>
      </c>
      <c r="AG46" s="65">
        <f t="shared" si="5"/>
        <v>0</v>
      </c>
    </row>
    <row r="47" spans="1:33" s="3" customFormat="1" ht="15" customHeight="1">
      <c r="A47" s="8" t="s">
        <v>94</v>
      </c>
      <c r="B47" s="20" t="s">
        <v>38</v>
      </c>
      <c r="C47" s="23" t="s">
        <v>99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6"/>
        <v>0</v>
      </c>
      <c r="O47" s="32">
        <v>0</v>
      </c>
      <c r="P47" s="33">
        <f t="shared" si="18"/>
        <v>0</v>
      </c>
      <c r="Q47" s="42"/>
      <c r="R47" s="49">
        <f t="shared" si="7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4"/>
        <v>0</v>
      </c>
      <c r="W47" s="65">
        <f t="shared" si="20"/>
        <v>0</v>
      </c>
      <c r="X47" s="65"/>
      <c r="Y47" s="65">
        <f t="shared" si="0"/>
        <v>0.8</v>
      </c>
      <c r="Z47" s="156">
        <f t="shared" si="0"/>
        <v>6224947.2000000002</v>
      </c>
      <c r="AA47" s="80"/>
      <c r="AB47" s="65"/>
      <c r="AC47" s="12">
        <f t="shared" si="1"/>
        <v>6224947.2000000002</v>
      </c>
      <c r="AD47" s="88">
        <f t="shared" si="2"/>
        <v>1556236.8000000007</v>
      </c>
      <c r="AE47" s="13">
        <f t="shared" si="17"/>
        <v>0.8</v>
      </c>
      <c r="AF47" s="65">
        <v>0.8</v>
      </c>
      <c r="AG47" s="65">
        <f t="shared" si="5"/>
        <v>0</v>
      </c>
    </row>
    <row r="48" spans="1:33" s="3" customFormat="1" ht="15" customHeight="1">
      <c r="A48" s="8" t="s">
        <v>94</v>
      </c>
      <c r="B48" s="20" t="s">
        <v>40</v>
      </c>
      <c r="C48" s="23" t="s">
        <v>100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6"/>
        <v>0</v>
      </c>
      <c r="O48" s="32">
        <v>0</v>
      </c>
      <c r="P48" s="33">
        <f t="shared" si="18"/>
        <v>0</v>
      </c>
      <c r="Q48" s="42"/>
      <c r="R48" s="49">
        <f t="shared" si="7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4"/>
        <v>0</v>
      </c>
      <c r="W48" s="65">
        <f t="shared" si="20"/>
        <v>0</v>
      </c>
      <c r="X48" s="65"/>
      <c r="Y48" s="65">
        <f t="shared" si="0"/>
        <v>0.2</v>
      </c>
      <c r="Z48" s="156">
        <f t="shared" si="0"/>
        <v>1556236.8000000003</v>
      </c>
      <c r="AA48" s="80"/>
      <c r="AB48" s="65"/>
      <c r="AC48" s="12">
        <f t="shared" si="1"/>
        <v>1556236.8000000003</v>
      </c>
      <c r="AD48" s="88">
        <f t="shared" si="2"/>
        <v>-1556236.8000000003</v>
      </c>
      <c r="AE48" s="13">
        <f t="shared" si="17"/>
        <v>0.2</v>
      </c>
      <c r="AF48" s="65">
        <v>0.2</v>
      </c>
      <c r="AG48" s="65">
        <f t="shared" si="5"/>
        <v>0</v>
      </c>
    </row>
    <row r="49" spans="1:33" s="3" customFormat="1" ht="15" customHeight="1">
      <c r="A49" s="8" t="s">
        <v>94</v>
      </c>
      <c r="B49" s="20" t="s">
        <v>42</v>
      </c>
      <c r="C49" s="23" t="s">
        <v>101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6"/>
        <v>2069794.9440000004</v>
      </c>
      <c r="O49" s="32">
        <v>0</v>
      </c>
      <c r="P49" s="33">
        <f t="shared" si="18"/>
        <v>0</v>
      </c>
      <c r="Q49" s="42"/>
      <c r="R49" s="49">
        <f t="shared" si="7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4"/>
        <v>0</v>
      </c>
      <c r="W49" s="65">
        <f t="shared" si="20"/>
        <v>0</v>
      </c>
      <c r="X49" s="65"/>
      <c r="Y49" s="65">
        <f t="shared" si="0"/>
        <v>0.8</v>
      </c>
      <c r="Z49" s="156">
        <f t="shared" si="0"/>
        <v>6224947.2000000011</v>
      </c>
      <c r="AA49" s="80"/>
      <c r="AB49" s="65"/>
      <c r="AC49" s="12">
        <f t="shared" si="1"/>
        <v>6224947.2000000011</v>
      </c>
      <c r="AD49" s="88">
        <f t="shared" si="2"/>
        <v>1556236.7999999998</v>
      </c>
      <c r="AE49" s="13">
        <f t="shared" si="17"/>
        <v>0.8</v>
      </c>
      <c r="AF49" s="65">
        <v>0.8</v>
      </c>
      <c r="AG49" s="65">
        <f t="shared" si="5"/>
        <v>0</v>
      </c>
    </row>
    <row r="50" spans="1:33" s="3" customFormat="1" ht="15" customHeight="1">
      <c r="A50" s="8" t="s">
        <v>94</v>
      </c>
      <c r="B50" s="20" t="s">
        <v>44</v>
      </c>
      <c r="C50" s="23" t="s">
        <v>102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7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4"/>
        <v>0</v>
      </c>
      <c r="W50" s="65">
        <f t="shared" si="20"/>
        <v>0</v>
      </c>
      <c r="X50" s="65"/>
      <c r="Y50" s="65">
        <f t="shared" si="0"/>
        <v>0.2</v>
      </c>
      <c r="Z50" s="156">
        <f t="shared" si="0"/>
        <v>1556236.8000000003</v>
      </c>
      <c r="AA50" s="80"/>
      <c r="AB50" s="65"/>
      <c r="AC50" s="12">
        <f t="shared" si="1"/>
        <v>1556236.8000000003</v>
      </c>
      <c r="AD50" s="88">
        <f t="shared" si="2"/>
        <v>-1556236.8000000003</v>
      </c>
      <c r="AE50" s="13">
        <f t="shared" si="17"/>
        <v>0.2</v>
      </c>
      <c r="AF50" s="65">
        <v>0.2</v>
      </c>
      <c r="AG50" s="65">
        <f t="shared" si="5"/>
        <v>0</v>
      </c>
    </row>
    <row r="51" spans="1:33" s="3" customFormat="1" ht="15" customHeight="1">
      <c r="A51" s="8" t="s">
        <v>94</v>
      </c>
      <c r="B51" s="20" t="s">
        <v>46</v>
      </c>
      <c r="C51" s="23" t="s">
        <v>103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6"/>
        <v>13746758.400000002</v>
      </c>
      <c r="O51" s="32">
        <v>0</v>
      </c>
      <c r="P51" s="33">
        <f t="shared" si="18"/>
        <v>0</v>
      </c>
      <c r="Q51" s="42"/>
      <c r="R51" s="49">
        <f t="shared" si="7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4"/>
        <v>0</v>
      </c>
      <c r="W51" s="65">
        <f t="shared" si="20"/>
        <v>0</v>
      </c>
      <c r="X51" s="65"/>
      <c r="Y51" s="65">
        <f t="shared" si="0"/>
        <v>0.8</v>
      </c>
      <c r="Z51" s="156">
        <f t="shared" si="0"/>
        <v>20749824.000000004</v>
      </c>
      <c r="AA51" s="80"/>
      <c r="AB51" s="65"/>
      <c r="AC51" s="12">
        <f t="shared" si="1"/>
        <v>20749824.000000004</v>
      </c>
      <c r="AD51" s="88">
        <f t="shared" si="2"/>
        <v>5187456</v>
      </c>
      <c r="AE51" s="13">
        <f t="shared" si="17"/>
        <v>0.8</v>
      </c>
      <c r="AF51" s="65">
        <v>0.8</v>
      </c>
      <c r="AG51" s="65">
        <f t="shared" si="5"/>
        <v>0</v>
      </c>
    </row>
    <row r="52" spans="1:33" s="3" customFormat="1" ht="15" customHeight="1">
      <c r="A52" s="8" t="s">
        <v>94</v>
      </c>
      <c r="B52" s="20" t="s">
        <v>48</v>
      </c>
      <c r="C52" s="23" t="s">
        <v>104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7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4"/>
        <v>0</v>
      </c>
      <c r="W52" s="65">
        <f t="shared" si="20"/>
        <v>0</v>
      </c>
      <c r="X52" s="65"/>
      <c r="Y52" s="65">
        <f t="shared" si="0"/>
        <v>0.2</v>
      </c>
      <c r="Z52" s="156">
        <f t="shared" si="0"/>
        <v>5187456.0000000009</v>
      </c>
      <c r="AA52" s="80"/>
      <c r="AB52" s="65"/>
      <c r="AC52" s="12">
        <f t="shared" si="1"/>
        <v>5187456.0000000009</v>
      </c>
      <c r="AD52" s="88">
        <f t="shared" si="2"/>
        <v>-5187456.0000000009</v>
      </c>
      <c r="AE52" s="13">
        <f t="shared" si="17"/>
        <v>0.2</v>
      </c>
      <c r="AF52" s="65">
        <v>0.2</v>
      </c>
      <c r="AG52" s="65">
        <f t="shared" si="5"/>
        <v>0</v>
      </c>
    </row>
    <row r="53" spans="1:33" s="3" customFormat="1" ht="15" customHeight="1">
      <c r="A53" s="8" t="s">
        <v>94</v>
      </c>
      <c r="B53" s="20" t="s">
        <v>50</v>
      </c>
      <c r="C53" s="23" t="s">
        <v>105</v>
      </c>
      <c r="D53" s="24"/>
      <c r="E53" s="42">
        <v>0.04</v>
      </c>
      <c r="F53" s="25">
        <f t="shared" ref="F53:F57" si="21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6"/>
        <v>3278472.1920000007</v>
      </c>
      <c r="O53" s="32">
        <v>0</v>
      </c>
      <c r="P53" s="33">
        <f>+O53*$F53</f>
        <v>0</v>
      </c>
      <c r="Q53" s="42"/>
      <c r="R53" s="49">
        <f t="shared" si="7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4"/>
        <v>0</v>
      </c>
      <c r="W53" s="65">
        <f t="shared" si="20"/>
        <v>0</v>
      </c>
      <c r="X53" s="65"/>
      <c r="Y53" s="65">
        <f t="shared" si="0"/>
        <v>0.8</v>
      </c>
      <c r="Z53" s="156">
        <f t="shared" si="0"/>
        <v>8299929.6000000015</v>
      </c>
      <c r="AA53" s="80"/>
      <c r="AB53" s="65"/>
      <c r="AC53" s="12">
        <f t="shared" si="1"/>
        <v>8299929.6000000015</v>
      </c>
      <c r="AD53" s="88">
        <f t="shared" si="2"/>
        <v>2074982.4000000004</v>
      </c>
      <c r="AE53" s="13">
        <f t="shared" si="17"/>
        <v>0.8</v>
      </c>
      <c r="AF53" s="65">
        <v>0.8</v>
      </c>
      <c r="AG53" s="65">
        <f t="shared" si="5"/>
        <v>0</v>
      </c>
    </row>
    <row r="54" spans="1:33" s="3" customFormat="1" ht="15" customHeight="1">
      <c r="A54" s="8" t="s">
        <v>94</v>
      </c>
      <c r="B54" s="20" t="s">
        <v>52</v>
      </c>
      <c r="C54" s="23" t="s">
        <v>106</v>
      </c>
      <c r="D54" s="24"/>
      <c r="E54" s="42"/>
      <c r="F54" s="25">
        <f t="shared" si="21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7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4"/>
        <v>0</v>
      </c>
      <c r="W54" s="65">
        <f t="shared" si="20"/>
        <v>0</v>
      </c>
      <c r="X54" s="65"/>
      <c r="Y54" s="65">
        <f t="shared" si="0"/>
        <v>0.2</v>
      </c>
      <c r="Z54" s="156">
        <f t="shared" si="0"/>
        <v>2074982.4000000004</v>
      </c>
      <c r="AA54" s="80"/>
      <c r="AB54" s="65"/>
      <c r="AC54" s="12">
        <f t="shared" si="1"/>
        <v>2074982.4000000004</v>
      </c>
      <c r="AD54" s="88">
        <f t="shared" si="2"/>
        <v>-2074982.4000000004</v>
      </c>
      <c r="AE54" s="13">
        <f t="shared" si="17"/>
        <v>0.2</v>
      </c>
      <c r="AF54" s="65">
        <v>0.2</v>
      </c>
      <c r="AG54" s="65">
        <f t="shared" si="5"/>
        <v>0</v>
      </c>
    </row>
    <row r="55" spans="1:33" s="3" customFormat="1" ht="15" customHeight="1">
      <c r="A55" s="8" t="s">
        <v>94</v>
      </c>
      <c r="B55" s="20" t="s">
        <v>54</v>
      </c>
      <c r="C55" s="23" t="s">
        <v>107</v>
      </c>
      <c r="D55" s="24"/>
      <c r="E55" s="42">
        <v>0.04</v>
      </c>
      <c r="F55" s="25">
        <f t="shared" si="21"/>
        <v>10374912.000000002</v>
      </c>
      <c r="G55" s="32">
        <v>0</v>
      </c>
      <c r="H55" s="33">
        <v>0</v>
      </c>
      <c r="I55" s="32">
        <v>0.8</v>
      </c>
      <c r="J55" s="33">
        <f t="shared" ref="J55" si="22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6"/>
        <v>0</v>
      </c>
      <c r="O55" s="32">
        <v>0</v>
      </c>
      <c r="P55" s="33">
        <f>+O55*$F55</f>
        <v>0</v>
      </c>
      <c r="Q55" s="42"/>
      <c r="R55" s="49">
        <f t="shared" si="7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4"/>
        <v>0</v>
      </c>
      <c r="W55" s="65">
        <f t="shared" si="20"/>
        <v>0</v>
      </c>
      <c r="X55" s="65"/>
      <c r="Y55" s="65">
        <f t="shared" si="0"/>
        <v>0.8</v>
      </c>
      <c r="Z55" s="156">
        <f t="shared" si="0"/>
        <v>8299929.6000000015</v>
      </c>
      <c r="AA55" s="80"/>
      <c r="AB55" s="65"/>
      <c r="AC55" s="12">
        <f t="shared" si="1"/>
        <v>8299929.6000000015</v>
      </c>
      <c r="AD55" s="88">
        <f t="shared" si="2"/>
        <v>2074982.4000000004</v>
      </c>
      <c r="AE55" s="13">
        <f t="shared" si="17"/>
        <v>0.8</v>
      </c>
      <c r="AF55" s="65">
        <v>0.8</v>
      </c>
      <c r="AG55" s="65">
        <f t="shared" si="5"/>
        <v>0</v>
      </c>
    </row>
    <row r="56" spans="1:33" s="3" customFormat="1" ht="15" customHeight="1">
      <c r="A56" s="8" t="s">
        <v>94</v>
      </c>
      <c r="B56" s="20" t="s">
        <v>56</v>
      </c>
      <c r="C56" s="23" t="s">
        <v>108</v>
      </c>
      <c r="D56" s="24"/>
      <c r="E56" s="42"/>
      <c r="F56" s="25">
        <f t="shared" si="21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6"/>
        <v>0</v>
      </c>
      <c r="O56" s="32">
        <v>0</v>
      </c>
      <c r="P56" s="33">
        <f>+O56*F55</f>
        <v>0</v>
      </c>
      <c r="Q56" s="42"/>
      <c r="R56" s="49">
        <f t="shared" si="7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4"/>
        <v>0</v>
      </c>
      <c r="W56" s="65">
        <f t="shared" si="20"/>
        <v>0</v>
      </c>
      <c r="X56" s="65"/>
      <c r="Y56" s="65">
        <f t="shared" si="0"/>
        <v>0.2</v>
      </c>
      <c r="Z56" s="156">
        <f t="shared" si="0"/>
        <v>2074982.4000000004</v>
      </c>
      <c r="AA56" s="80"/>
      <c r="AB56" s="65"/>
      <c r="AC56" s="12">
        <f t="shared" si="1"/>
        <v>2074982.4000000004</v>
      </c>
      <c r="AD56" s="88">
        <f t="shared" si="2"/>
        <v>-2074982.4000000004</v>
      </c>
      <c r="AE56" s="13">
        <f t="shared" si="17"/>
        <v>0.2</v>
      </c>
      <c r="AF56" s="65">
        <v>0.2</v>
      </c>
      <c r="AG56" s="65">
        <f t="shared" si="5"/>
        <v>0</v>
      </c>
    </row>
    <row r="57" spans="1:33" s="3" customFormat="1" ht="15" customHeight="1">
      <c r="A57" s="8" t="s">
        <v>94</v>
      </c>
      <c r="B57" s="20" t="s">
        <v>58</v>
      </c>
      <c r="C57" s="23" t="s">
        <v>109</v>
      </c>
      <c r="D57" s="24"/>
      <c r="E57" s="42">
        <v>0.04</v>
      </c>
      <c r="F57" s="25">
        <f t="shared" si="21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6"/>
        <v>4149964.8000000007</v>
      </c>
      <c r="O57" s="32">
        <v>0</v>
      </c>
      <c r="P57" s="33"/>
      <c r="Q57" s="42"/>
      <c r="R57" s="49">
        <f t="shared" si="7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4"/>
        <v>0</v>
      </c>
      <c r="W57" s="65">
        <f t="shared" si="20"/>
        <v>0</v>
      </c>
      <c r="X57" s="65"/>
      <c r="Y57" s="65">
        <f t="shared" si="0"/>
        <v>0.8</v>
      </c>
      <c r="Z57" s="156">
        <f t="shared" si="0"/>
        <v>8299929.6000000015</v>
      </c>
      <c r="AA57" s="80"/>
      <c r="AB57" s="65"/>
      <c r="AC57" s="12">
        <f t="shared" si="1"/>
        <v>8299929.6000000015</v>
      </c>
      <c r="AD57" s="88">
        <f t="shared" si="2"/>
        <v>2074982.4000000004</v>
      </c>
      <c r="AE57" s="13">
        <f t="shared" si="17"/>
        <v>0.8</v>
      </c>
      <c r="AF57" s="65">
        <v>0.8</v>
      </c>
      <c r="AG57" s="65">
        <f t="shared" si="5"/>
        <v>0</v>
      </c>
    </row>
    <row r="58" spans="1:33" s="3" customFormat="1" ht="15" customHeight="1">
      <c r="A58" s="8" t="s">
        <v>94</v>
      </c>
      <c r="B58" s="20" t="s">
        <v>60</v>
      </c>
      <c r="C58" s="23" t="s">
        <v>110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7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4"/>
        <v>0</v>
      </c>
      <c r="W58" s="65">
        <f t="shared" si="20"/>
        <v>0</v>
      </c>
      <c r="X58" s="65"/>
      <c r="Y58" s="65">
        <f t="shared" si="0"/>
        <v>0.2</v>
      </c>
      <c r="Z58" s="156">
        <f t="shared" si="0"/>
        <v>2074982.4000000004</v>
      </c>
      <c r="AA58" s="80"/>
      <c r="AB58" s="65"/>
      <c r="AC58" s="12">
        <f t="shared" si="1"/>
        <v>2074982.4000000004</v>
      </c>
      <c r="AD58" s="88">
        <f t="shared" si="2"/>
        <v>-2074982.4000000004</v>
      </c>
      <c r="AE58" s="13">
        <f t="shared" si="17"/>
        <v>0.2</v>
      </c>
      <c r="AF58" s="65">
        <v>0.2</v>
      </c>
      <c r="AG58" s="65">
        <f t="shared" si="5"/>
        <v>0</v>
      </c>
    </row>
    <row r="59" spans="1:33" s="3" customFormat="1" ht="15" customHeight="1">
      <c r="A59" s="8" t="s">
        <v>94</v>
      </c>
      <c r="B59" s="20" t="s">
        <v>62</v>
      </c>
      <c r="C59" s="23" t="s">
        <v>111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3">+I59*$F59</f>
        <v>0</v>
      </c>
      <c r="K59" s="53">
        <v>0.8</v>
      </c>
      <c r="L59" s="33">
        <f t="shared" ref="L59:L66" si="24">+K59*$F59</f>
        <v>8299929.6000000015</v>
      </c>
      <c r="M59" s="42">
        <v>0.8</v>
      </c>
      <c r="N59" s="49">
        <f t="shared" si="6"/>
        <v>8299929.6000000015</v>
      </c>
      <c r="O59" s="32">
        <v>0</v>
      </c>
      <c r="P59" s="33">
        <f>+O59*$F59</f>
        <v>0</v>
      </c>
      <c r="Q59" s="42"/>
      <c r="R59" s="49">
        <f t="shared" si="7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4"/>
        <v>0</v>
      </c>
      <c r="W59" s="65">
        <f t="shared" si="20"/>
        <v>0</v>
      </c>
      <c r="X59" s="65"/>
      <c r="Y59" s="65">
        <f t="shared" si="0"/>
        <v>0.8</v>
      </c>
      <c r="Z59" s="156">
        <f t="shared" si="0"/>
        <v>8299929.6000000015</v>
      </c>
      <c r="AA59" s="80"/>
      <c r="AB59" s="65"/>
      <c r="AC59" s="12">
        <f t="shared" si="1"/>
        <v>8299929.6000000015</v>
      </c>
      <c r="AD59" s="88">
        <f t="shared" si="2"/>
        <v>2074982.4000000004</v>
      </c>
      <c r="AE59" s="13">
        <f t="shared" si="17"/>
        <v>0.8</v>
      </c>
      <c r="AF59" s="65">
        <v>0.8</v>
      </c>
      <c r="AG59" s="65">
        <f t="shared" si="5"/>
        <v>0</v>
      </c>
    </row>
    <row r="60" spans="1:33" s="3" customFormat="1" ht="15" customHeight="1">
      <c r="A60" s="8" t="s">
        <v>94</v>
      </c>
      <c r="B60" s="20" t="s">
        <v>64</v>
      </c>
      <c r="C60" s="23" t="s">
        <v>112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7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4"/>
        <v>0</v>
      </c>
      <c r="W60" s="65">
        <f t="shared" si="20"/>
        <v>0</v>
      </c>
      <c r="X60" s="65"/>
      <c r="Y60" s="65">
        <f t="shared" si="0"/>
        <v>0.2</v>
      </c>
      <c r="Z60" s="156">
        <f t="shared" si="0"/>
        <v>2074982.4000000004</v>
      </c>
      <c r="AA60" s="80"/>
      <c r="AB60" s="65"/>
      <c r="AC60" s="12">
        <f t="shared" si="1"/>
        <v>2074982.4000000004</v>
      </c>
      <c r="AD60" s="88">
        <f t="shared" si="2"/>
        <v>-2074982.4000000004</v>
      </c>
      <c r="AE60" s="13">
        <f t="shared" si="17"/>
        <v>0.2</v>
      </c>
      <c r="AF60" s="65">
        <v>0.2</v>
      </c>
      <c r="AG60" s="65">
        <f t="shared" si="5"/>
        <v>0</v>
      </c>
    </row>
    <row r="61" spans="1:33" s="3" customFormat="1" ht="15" customHeight="1">
      <c r="A61" s="8" t="s">
        <v>94</v>
      </c>
      <c r="B61" s="20" t="s">
        <v>66</v>
      </c>
      <c r="C61" s="23" t="s">
        <v>113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3"/>
        <v>0</v>
      </c>
      <c r="K61" s="53">
        <v>0.8</v>
      </c>
      <c r="L61" s="33">
        <f t="shared" si="24"/>
        <v>4149964.8000000007</v>
      </c>
      <c r="M61" s="42">
        <v>0.8</v>
      </c>
      <c r="N61" s="49">
        <f t="shared" si="6"/>
        <v>4149964.8000000007</v>
      </c>
      <c r="O61" s="32">
        <v>0</v>
      </c>
      <c r="P61" s="33">
        <f>+O61*$F61</f>
        <v>0</v>
      </c>
      <c r="Q61" s="42"/>
      <c r="R61" s="49">
        <f t="shared" si="7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4"/>
        <v>0</v>
      </c>
      <c r="W61" s="65">
        <f t="shared" si="20"/>
        <v>0</v>
      </c>
      <c r="X61" s="65"/>
      <c r="Y61" s="65">
        <f t="shared" si="0"/>
        <v>0.8</v>
      </c>
      <c r="Z61" s="156">
        <f t="shared" si="0"/>
        <v>4149964.8000000007</v>
      </c>
      <c r="AA61" s="80"/>
      <c r="AB61" s="65"/>
      <c r="AC61" s="12">
        <f t="shared" si="1"/>
        <v>4149964.8000000007</v>
      </c>
      <c r="AD61" s="88">
        <f t="shared" si="2"/>
        <v>1037491.2000000002</v>
      </c>
      <c r="AE61" s="13">
        <f t="shared" si="17"/>
        <v>0.8</v>
      </c>
      <c r="AF61" s="65">
        <v>0.8</v>
      </c>
      <c r="AG61" s="65">
        <f t="shared" si="5"/>
        <v>0</v>
      </c>
    </row>
    <row r="62" spans="1:33" s="3" customFormat="1" ht="15" customHeight="1">
      <c r="A62" s="8" t="s">
        <v>94</v>
      </c>
      <c r="B62" s="20" t="s">
        <v>68</v>
      </c>
      <c r="C62" s="23" t="s">
        <v>114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33">
        <f>+K62*$F61</f>
        <v>1037491.2000000002</v>
      </c>
      <c r="M62" s="42">
        <v>0.15</v>
      </c>
      <c r="N62" s="49">
        <f>M62*F61</f>
        <v>778118.40000000014</v>
      </c>
      <c r="O62" s="32">
        <v>0</v>
      </c>
      <c r="P62" s="33">
        <f>O62*F61</f>
        <v>0</v>
      </c>
      <c r="Q62" s="42"/>
      <c r="R62" s="49">
        <f t="shared" si="7"/>
        <v>0</v>
      </c>
      <c r="S62" s="66">
        <v>0.2</v>
      </c>
      <c r="T62" s="65">
        <f t="shared" si="19"/>
        <v>0.15</v>
      </c>
      <c r="U62" s="65">
        <v>0.15</v>
      </c>
      <c r="V62" s="65">
        <f t="shared" si="4"/>
        <v>0</v>
      </c>
      <c r="W62" s="65">
        <f t="shared" si="20"/>
        <v>5.0000000000000017E-2</v>
      </c>
      <c r="X62" s="65"/>
      <c r="Y62" s="65">
        <f t="shared" si="0"/>
        <v>0.15</v>
      </c>
      <c r="Z62" s="156">
        <f t="shared" si="0"/>
        <v>778118.40000000014</v>
      </c>
      <c r="AA62" s="80"/>
      <c r="AB62" s="65"/>
      <c r="AC62" s="12">
        <f t="shared" si="1"/>
        <v>1037491.2000000002</v>
      </c>
      <c r="AD62" s="88">
        <f t="shared" si="2"/>
        <v>-1037491.2000000002</v>
      </c>
      <c r="AE62" s="13">
        <f t="shared" si="17"/>
        <v>0.15</v>
      </c>
      <c r="AF62" s="65">
        <v>0.08</v>
      </c>
      <c r="AG62" s="65">
        <f t="shared" si="5"/>
        <v>6.9999999999999993E-2</v>
      </c>
    </row>
    <row r="63" spans="1:33" s="3" customFormat="1" ht="15" customHeight="1">
      <c r="A63" s="8" t="s">
        <v>94</v>
      </c>
      <c r="B63" s="20" t="s">
        <v>70</v>
      </c>
      <c r="C63" s="23" t="s">
        <v>115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3"/>
        <v>0</v>
      </c>
      <c r="K63" s="53">
        <v>0.8</v>
      </c>
      <c r="L63" s="33">
        <f t="shared" si="24"/>
        <v>4149964.8000000007</v>
      </c>
      <c r="M63" s="42">
        <v>0.8</v>
      </c>
      <c r="N63" s="49">
        <f t="shared" si="6"/>
        <v>4149964.8000000007</v>
      </c>
      <c r="O63" s="32">
        <v>0</v>
      </c>
      <c r="P63" s="33">
        <f>+O63*$F63</f>
        <v>0</v>
      </c>
      <c r="Q63" s="42"/>
      <c r="R63" s="49">
        <f t="shared" si="7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4"/>
        <v>0</v>
      </c>
      <c r="W63" s="65">
        <f t="shared" si="20"/>
        <v>0</v>
      </c>
      <c r="X63" s="65"/>
      <c r="Y63" s="65">
        <f t="shared" si="0"/>
        <v>0.8</v>
      </c>
      <c r="Z63" s="156">
        <f t="shared" si="0"/>
        <v>4149964.8000000007</v>
      </c>
      <c r="AA63" s="80"/>
      <c r="AB63" s="65"/>
      <c r="AC63" s="12">
        <f t="shared" si="1"/>
        <v>4149964.8000000007</v>
      </c>
      <c r="AD63" s="88">
        <f t="shared" si="2"/>
        <v>1037491.2000000002</v>
      </c>
      <c r="AE63" s="13">
        <f t="shared" si="17"/>
        <v>0.8</v>
      </c>
      <c r="AF63" s="65">
        <v>0.8</v>
      </c>
      <c r="AG63" s="65">
        <f t="shared" si="5"/>
        <v>0</v>
      </c>
    </row>
    <row r="64" spans="1:33" s="3" customFormat="1" ht="15" customHeight="1">
      <c r="A64" s="8" t="s">
        <v>94</v>
      </c>
      <c r="B64" s="20" t="s">
        <v>72</v>
      </c>
      <c r="C64" s="23" t="s">
        <v>116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3"/>
        <v>0</v>
      </c>
      <c r="K64" s="53">
        <v>0</v>
      </c>
      <c r="L64" s="33">
        <f>+K64*$F63</f>
        <v>0</v>
      </c>
      <c r="M64" s="42">
        <v>0</v>
      </c>
      <c r="N64" s="49">
        <f t="shared" si="6"/>
        <v>0</v>
      </c>
      <c r="O64" s="32">
        <v>0.2</v>
      </c>
      <c r="P64" s="33">
        <f>+O64*F63</f>
        <v>1037491.2000000002</v>
      </c>
      <c r="Q64" s="42"/>
      <c r="R64" s="49">
        <f t="shared" si="7"/>
        <v>0</v>
      </c>
      <c r="S64" s="66">
        <v>0.2</v>
      </c>
      <c r="T64" s="65">
        <f t="shared" si="19"/>
        <v>0</v>
      </c>
      <c r="U64" s="65">
        <v>0</v>
      </c>
      <c r="V64" s="65">
        <f t="shared" si="4"/>
        <v>0</v>
      </c>
      <c r="W64" s="65">
        <f t="shared" si="20"/>
        <v>0.2</v>
      </c>
      <c r="X64" s="65"/>
      <c r="Y64" s="65">
        <f t="shared" si="0"/>
        <v>0</v>
      </c>
      <c r="Z64" s="156">
        <f t="shared" si="0"/>
        <v>0</v>
      </c>
      <c r="AA64" s="80"/>
      <c r="AB64" s="65"/>
      <c r="AC64" s="12">
        <f t="shared" si="1"/>
        <v>1037491.2000000002</v>
      </c>
      <c r="AD64" s="88">
        <f t="shared" si="2"/>
        <v>-1037491.2000000002</v>
      </c>
      <c r="AE64" s="13">
        <f t="shared" si="17"/>
        <v>0</v>
      </c>
      <c r="AF64" s="65">
        <v>0</v>
      </c>
      <c r="AG64" s="65">
        <f t="shared" si="5"/>
        <v>0</v>
      </c>
    </row>
    <row r="65" spans="1:33" s="3" customFormat="1" ht="35.25" customHeight="1">
      <c r="A65" s="8" t="s">
        <v>94</v>
      </c>
      <c r="B65" s="20" t="s">
        <v>74</v>
      </c>
      <c r="C65" s="23" t="s">
        <v>117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3"/>
        <v>0</v>
      </c>
      <c r="K65" s="53">
        <v>0</v>
      </c>
      <c r="L65" s="33">
        <f t="shared" si="24"/>
        <v>0</v>
      </c>
      <c r="M65" s="42">
        <v>0</v>
      </c>
      <c r="N65" s="49">
        <f t="shared" si="6"/>
        <v>0</v>
      </c>
      <c r="O65" s="32">
        <v>0.8</v>
      </c>
      <c r="P65" s="33">
        <f>+O65*$F65</f>
        <v>4149964.8000000007</v>
      </c>
      <c r="Q65" s="42">
        <v>0.4</v>
      </c>
      <c r="R65" s="49">
        <f t="shared" si="7"/>
        <v>2074982.4000000004</v>
      </c>
      <c r="S65" s="66">
        <v>0.8</v>
      </c>
      <c r="T65" s="65">
        <f t="shared" si="19"/>
        <v>0.4</v>
      </c>
      <c r="U65" s="65">
        <v>0</v>
      </c>
      <c r="V65" s="65">
        <f t="shared" si="4"/>
        <v>0.4</v>
      </c>
      <c r="W65" s="65">
        <f t="shared" si="20"/>
        <v>0.4</v>
      </c>
      <c r="X65" s="65"/>
      <c r="Y65" s="65">
        <f t="shared" si="0"/>
        <v>0.4</v>
      </c>
      <c r="Z65" s="156">
        <f t="shared" si="0"/>
        <v>2074982.4000000004</v>
      </c>
      <c r="AA65" s="80"/>
      <c r="AB65" s="65"/>
      <c r="AC65" s="12">
        <f t="shared" si="1"/>
        <v>4149964.8000000007</v>
      </c>
      <c r="AD65" s="88">
        <f t="shared" si="2"/>
        <v>1037491.2000000002</v>
      </c>
      <c r="AE65" s="13">
        <f t="shared" si="17"/>
        <v>0.4</v>
      </c>
      <c r="AF65" s="65">
        <v>0</v>
      </c>
      <c r="AG65" s="65">
        <f t="shared" si="5"/>
        <v>0.4</v>
      </c>
    </row>
    <row r="66" spans="1:33" s="3" customFormat="1" ht="15" customHeight="1">
      <c r="A66" s="8" t="s">
        <v>94</v>
      </c>
      <c r="B66" s="20" t="s">
        <v>76</v>
      </c>
      <c r="C66" s="23" t="s">
        <v>118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3"/>
        <v>0</v>
      </c>
      <c r="K66" s="53">
        <v>0</v>
      </c>
      <c r="L66" s="33">
        <f t="shared" si="24"/>
        <v>0</v>
      </c>
      <c r="M66" s="42">
        <v>0</v>
      </c>
      <c r="N66" s="49">
        <f t="shared" si="6"/>
        <v>0</v>
      </c>
      <c r="O66" s="32">
        <v>0.2</v>
      </c>
      <c r="P66" s="33">
        <f>+O66*F65</f>
        <v>1037491.2000000002</v>
      </c>
      <c r="Q66" s="42">
        <v>0.05</v>
      </c>
      <c r="R66" s="49">
        <f t="shared" si="7"/>
        <v>0</v>
      </c>
      <c r="S66" s="66">
        <v>0.2</v>
      </c>
      <c r="T66" s="65">
        <f t="shared" si="19"/>
        <v>0.05</v>
      </c>
      <c r="U66" s="65">
        <v>0</v>
      </c>
      <c r="V66" s="65">
        <f t="shared" si="4"/>
        <v>0.05</v>
      </c>
      <c r="W66" s="65">
        <f t="shared" si="20"/>
        <v>0.15000000000000002</v>
      </c>
      <c r="X66" s="65"/>
      <c r="Y66" s="65">
        <f t="shared" si="0"/>
        <v>0.05</v>
      </c>
      <c r="Z66" s="156">
        <f t="shared" si="0"/>
        <v>0</v>
      </c>
      <c r="AA66" s="80"/>
      <c r="AB66" s="65"/>
      <c r="AC66" s="12">
        <f t="shared" si="1"/>
        <v>1037491.2000000002</v>
      </c>
      <c r="AD66" s="88">
        <f t="shared" si="2"/>
        <v>-1037491.2000000002</v>
      </c>
      <c r="AE66" s="13">
        <f t="shared" si="17"/>
        <v>0.05</v>
      </c>
      <c r="AF66" s="65">
        <v>0</v>
      </c>
      <c r="AG66" s="65">
        <f t="shared" si="5"/>
        <v>0.05</v>
      </c>
    </row>
    <row r="67" spans="1:33" s="3" customFormat="1" ht="15" customHeight="1">
      <c r="A67" s="8" t="s">
        <v>94</v>
      </c>
      <c r="B67" s="20" t="s">
        <v>78</v>
      </c>
      <c r="C67" s="23" t="s">
        <v>119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3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6"/>
        <v>4149964.8000000007</v>
      </c>
      <c r="O67" s="32">
        <v>0</v>
      </c>
      <c r="P67" s="33">
        <f>+O67*$F67</f>
        <v>0</v>
      </c>
      <c r="Q67" s="42"/>
      <c r="R67" s="49">
        <f t="shared" si="7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4"/>
        <v>0</v>
      </c>
      <c r="W67" s="65">
        <f t="shared" si="20"/>
        <v>0</v>
      </c>
      <c r="X67" s="65"/>
      <c r="Y67" s="65">
        <f t="shared" si="0"/>
        <v>0.8</v>
      </c>
      <c r="Z67" s="156">
        <f t="shared" si="0"/>
        <v>4149964.8000000007</v>
      </c>
      <c r="AA67" s="80"/>
      <c r="AB67" s="65"/>
      <c r="AC67" s="12">
        <f t="shared" si="1"/>
        <v>4149964.8000000007</v>
      </c>
      <c r="AD67" s="88">
        <f t="shared" si="2"/>
        <v>1037491.2000000002</v>
      </c>
      <c r="AE67" s="13">
        <f t="shared" si="17"/>
        <v>0.8</v>
      </c>
      <c r="AF67" s="65">
        <v>0.8</v>
      </c>
      <c r="AG67" s="65">
        <f t="shared" si="5"/>
        <v>0</v>
      </c>
    </row>
    <row r="68" spans="1:33" s="3" customFormat="1" ht="15" customHeight="1">
      <c r="A68" s="8" t="s">
        <v>94</v>
      </c>
      <c r="B68" s="20" t="s">
        <v>80</v>
      </c>
      <c r="C68" s="23" t="s">
        <v>120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33">
        <f>+O68*F67</f>
        <v>0</v>
      </c>
      <c r="Q68" s="42"/>
      <c r="R68" s="49">
        <f t="shared" si="7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4"/>
        <v>0</v>
      </c>
      <c r="W68" s="65">
        <f t="shared" si="20"/>
        <v>0</v>
      </c>
      <c r="X68" s="65"/>
      <c r="Y68" s="65">
        <f t="shared" si="0"/>
        <v>0.2</v>
      </c>
      <c r="Z68" s="156">
        <f t="shared" si="0"/>
        <v>1037491.2000000002</v>
      </c>
      <c r="AA68" s="80"/>
      <c r="AB68" s="65"/>
      <c r="AC68" s="12">
        <f t="shared" si="1"/>
        <v>1037491.2000000002</v>
      </c>
      <c r="AD68" s="88">
        <f t="shared" si="2"/>
        <v>-1037491.2000000002</v>
      </c>
      <c r="AE68" s="13">
        <f t="shared" si="17"/>
        <v>0.2</v>
      </c>
      <c r="AF68" s="65">
        <v>0.2</v>
      </c>
      <c r="AG68" s="65">
        <f t="shared" si="5"/>
        <v>0</v>
      </c>
    </row>
    <row r="69" spans="1:33" s="3" customFormat="1" ht="15" customHeight="1">
      <c r="A69" s="8" t="s">
        <v>94</v>
      </c>
      <c r="B69" s="20" t="s">
        <v>82</v>
      </c>
      <c r="C69" s="23" t="s">
        <v>121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49">
        <f t="shared" si="6"/>
        <v>2074982.4000000004</v>
      </c>
      <c r="O69" s="32">
        <v>0.4</v>
      </c>
      <c r="P69" s="33">
        <f>+O69*$F69</f>
        <v>2074982.4000000004</v>
      </c>
      <c r="Q69" s="42">
        <v>0.4</v>
      </c>
      <c r="R69" s="49">
        <f t="shared" si="7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4"/>
        <v>0</v>
      </c>
      <c r="W69" s="65">
        <f t="shared" si="20"/>
        <v>0</v>
      </c>
      <c r="X69" s="65"/>
      <c r="Y69" s="65">
        <f t="shared" si="0"/>
        <v>0.8</v>
      </c>
      <c r="Z69" s="156">
        <f t="shared" si="0"/>
        <v>4149964.8000000007</v>
      </c>
      <c r="AA69" s="80"/>
      <c r="AB69" s="65"/>
      <c r="AC69" s="12">
        <f t="shared" si="1"/>
        <v>4149964.8000000007</v>
      </c>
      <c r="AD69" s="88">
        <f t="shared" si="2"/>
        <v>1037491.2000000002</v>
      </c>
      <c r="AE69" s="13">
        <f t="shared" si="17"/>
        <v>0.8</v>
      </c>
      <c r="AF69" s="65">
        <v>0.8</v>
      </c>
      <c r="AG69" s="65">
        <f t="shared" si="5"/>
        <v>0</v>
      </c>
    </row>
    <row r="70" spans="1:33" s="3" customFormat="1" ht="15" customHeight="1">
      <c r="A70" s="8" t="s">
        <v>94</v>
      </c>
      <c r="B70" s="20" t="s">
        <v>84</v>
      </c>
      <c r="C70" s="23" t="s">
        <v>122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49">
        <f t="shared" si="6"/>
        <v>0</v>
      </c>
      <c r="O70" s="32">
        <v>0.2</v>
      </c>
      <c r="P70" s="33">
        <f>+O70*F69</f>
        <v>1037491.2000000002</v>
      </c>
      <c r="Q70" s="42">
        <v>0.2</v>
      </c>
      <c r="R70" s="49">
        <f>Q70*F69</f>
        <v>1037491.2000000002</v>
      </c>
      <c r="S70" s="66">
        <v>0.2</v>
      </c>
      <c r="T70" s="65">
        <f t="shared" si="19"/>
        <v>0.2</v>
      </c>
      <c r="U70" s="65">
        <v>0.2</v>
      </c>
      <c r="V70" s="65">
        <f t="shared" si="4"/>
        <v>0</v>
      </c>
      <c r="W70" s="65">
        <f t="shared" si="20"/>
        <v>0</v>
      </c>
      <c r="X70" s="65"/>
      <c r="Y70" s="65">
        <f t="shared" ref="Y70:Z114" si="25">G70+I70+M70+Q70</f>
        <v>0.2</v>
      </c>
      <c r="Z70" s="156">
        <f t="shared" si="25"/>
        <v>1037491.2000000002</v>
      </c>
      <c r="AA70" s="80"/>
      <c r="AB70" s="65"/>
      <c r="AC70" s="12">
        <f t="shared" ref="AC70:AC133" si="26">H70+J70+L70+P70</f>
        <v>1037491.2000000002</v>
      </c>
      <c r="AD70" s="88">
        <f t="shared" ref="AD70:AD133" si="27">F70-AC70</f>
        <v>-1037491.2000000002</v>
      </c>
      <c r="AE70" s="13">
        <f t="shared" ref="AE70:AE101" si="28">G70+I70+M70+Q70</f>
        <v>0.2</v>
      </c>
      <c r="AF70" s="65">
        <v>0.18</v>
      </c>
      <c r="AG70" s="65">
        <f t="shared" si="5"/>
        <v>2.0000000000000018E-2</v>
      </c>
    </row>
    <row r="71" spans="1:33" s="3" customFormat="1" ht="15" customHeight="1">
      <c r="A71" s="8" t="s">
        <v>94</v>
      </c>
      <c r="B71" s="20" t="s">
        <v>86</v>
      </c>
      <c r="C71" s="23" t="s">
        <v>123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49">
        <f t="shared" ref="N71:N134" si="31">M71*F71</f>
        <v>4149964.8000000007</v>
      </c>
      <c r="O71" s="32">
        <v>0</v>
      </c>
      <c r="P71" s="33">
        <f>+O71*$F71</f>
        <v>0</v>
      </c>
      <c r="Q71" s="42"/>
      <c r="R71" s="49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T71-U71</f>
        <v>0</v>
      </c>
      <c r="W71" s="65">
        <f t="shared" si="20"/>
        <v>0</v>
      </c>
      <c r="X71" s="65"/>
      <c r="Y71" s="65">
        <f t="shared" si="25"/>
        <v>0.8</v>
      </c>
      <c r="Z71" s="156">
        <f t="shared" si="25"/>
        <v>4149964.8000000007</v>
      </c>
      <c r="AA71" s="80"/>
      <c r="AB71" s="65"/>
      <c r="AC71" s="12">
        <f t="shared" si="26"/>
        <v>4149964.8000000007</v>
      </c>
      <c r="AD71" s="88">
        <f t="shared" si="27"/>
        <v>1037491.2000000002</v>
      </c>
      <c r="AE71" s="13">
        <f t="shared" si="28"/>
        <v>0.8</v>
      </c>
      <c r="AF71" s="65">
        <v>0.8</v>
      </c>
      <c r="AG71" s="65">
        <f t="shared" ref="AG71:AG134" si="34">AE71-AF71</f>
        <v>0</v>
      </c>
    </row>
    <row r="72" spans="1:33" s="3" customFormat="1" ht="15" customHeight="1">
      <c r="A72" s="8" t="s">
        <v>94</v>
      </c>
      <c r="B72" s="20" t="s">
        <v>88</v>
      </c>
      <c r="C72" s="23" t="s">
        <v>124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49">
        <f>M72*F71</f>
        <v>778118.40000000014</v>
      </c>
      <c r="O72" s="32">
        <v>0.05</v>
      </c>
      <c r="P72" s="33">
        <f>+O72*F71</f>
        <v>259372.80000000005</v>
      </c>
      <c r="Q72" s="42">
        <v>0.05</v>
      </c>
      <c r="R72" s="49">
        <f>Q72*F71</f>
        <v>259372.80000000005</v>
      </c>
      <c r="S72" s="66">
        <v>0.2</v>
      </c>
      <c r="T72" s="65">
        <f t="shared" si="19"/>
        <v>0.2</v>
      </c>
      <c r="U72" s="65">
        <v>0.2</v>
      </c>
      <c r="V72" s="65">
        <f t="shared" si="33"/>
        <v>0</v>
      </c>
      <c r="W72" s="65">
        <f t="shared" si="20"/>
        <v>0</v>
      </c>
      <c r="X72" s="65"/>
      <c r="Y72" s="65">
        <f t="shared" si="25"/>
        <v>0.2</v>
      </c>
      <c r="Z72" s="156">
        <f t="shared" si="25"/>
        <v>1037491.2000000002</v>
      </c>
      <c r="AA72" s="80"/>
      <c r="AB72" s="65"/>
      <c r="AC72" s="12">
        <f t="shared" si="26"/>
        <v>1037491.2000000002</v>
      </c>
      <c r="AD72" s="88">
        <f t="shared" si="27"/>
        <v>-1037491.2000000002</v>
      </c>
      <c r="AE72" s="13">
        <f t="shared" si="28"/>
        <v>0.2</v>
      </c>
      <c r="AF72" s="65">
        <v>0.2</v>
      </c>
      <c r="AG72" s="65">
        <f t="shared" si="34"/>
        <v>0</v>
      </c>
    </row>
    <row r="73" spans="1:33" s="3" customFormat="1" ht="15" customHeight="1">
      <c r="A73" s="8" t="s">
        <v>94</v>
      </c>
      <c r="B73" s="20" t="s">
        <v>90</v>
      </c>
      <c r="C73" s="23" t="s">
        <v>125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49">
        <f>M73*F73</f>
        <v>0</v>
      </c>
      <c r="O73" s="32">
        <v>0.8</v>
      </c>
      <c r="P73" s="33">
        <f>+O73*$F73</f>
        <v>4149964.8000000007</v>
      </c>
      <c r="Q73" s="42">
        <v>0.8</v>
      </c>
      <c r="R73" s="49">
        <f t="shared" si="32"/>
        <v>4149964.8000000007</v>
      </c>
      <c r="S73" s="66">
        <v>0.8</v>
      </c>
      <c r="T73" s="65">
        <f t="shared" si="19"/>
        <v>0.8</v>
      </c>
      <c r="U73" s="65">
        <v>0.8</v>
      </c>
      <c r="V73" s="65">
        <f t="shared" si="33"/>
        <v>0</v>
      </c>
      <c r="W73" s="65">
        <f t="shared" si="20"/>
        <v>0</v>
      </c>
      <c r="X73" s="65"/>
      <c r="Y73" s="65">
        <f t="shared" si="25"/>
        <v>0.8</v>
      </c>
      <c r="Z73" s="156">
        <f t="shared" si="25"/>
        <v>4149964.8000000007</v>
      </c>
      <c r="AA73" s="80"/>
      <c r="AB73" s="65"/>
      <c r="AC73" s="12">
        <f t="shared" si="26"/>
        <v>4149964.8000000007</v>
      </c>
      <c r="AD73" s="88">
        <f t="shared" si="27"/>
        <v>1037491.2000000002</v>
      </c>
      <c r="AE73" s="13">
        <f t="shared" si="28"/>
        <v>0.8</v>
      </c>
      <c r="AF73" s="65">
        <v>0.8</v>
      </c>
      <c r="AG73" s="65">
        <f t="shared" si="34"/>
        <v>0</v>
      </c>
    </row>
    <row r="74" spans="1:33" s="3" customFormat="1" ht="15" customHeight="1">
      <c r="A74" s="8" t="s">
        <v>94</v>
      </c>
      <c r="B74" s="20" t="s">
        <v>126</v>
      </c>
      <c r="C74" s="23" t="s">
        <v>127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49">
        <f t="shared" si="31"/>
        <v>0</v>
      </c>
      <c r="O74" s="32">
        <v>0.2</v>
      </c>
      <c r="P74" s="33">
        <f>+O74*F73</f>
        <v>1037491.2000000002</v>
      </c>
      <c r="Q74" s="42"/>
      <c r="R74" s="49">
        <f>Q74*F73</f>
        <v>0</v>
      </c>
      <c r="S74" s="66">
        <v>0.2</v>
      </c>
      <c r="T74" s="65">
        <f t="shared" si="19"/>
        <v>0</v>
      </c>
      <c r="U74" s="65">
        <v>0.15</v>
      </c>
      <c r="V74" s="65">
        <f t="shared" si="33"/>
        <v>-0.15</v>
      </c>
      <c r="W74" s="65">
        <f t="shared" si="20"/>
        <v>0.2</v>
      </c>
      <c r="X74" s="65"/>
      <c r="Y74" s="65">
        <f t="shared" si="25"/>
        <v>0</v>
      </c>
      <c r="Z74" s="156">
        <f t="shared" si="25"/>
        <v>0</v>
      </c>
      <c r="AA74" s="80"/>
      <c r="AB74" s="65"/>
      <c r="AC74" s="12">
        <f t="shared" si="26"/>
        <v>1037491.2000000002</v>
      </c>
      <c r="AD74" s="88">
        <f t="shared" si="27"/>
        <v>-1037491.2000000002</v>
      </c>
      <c r="AE74" s="11">
        <f t="shared" si="28"/>
        <v>0</v>
      </c>
      <c r="AF74" s="91">
        <v>0.14000000000000001</v>
      </c>
      <c r="AG74" s="65">
        <f t="shared" si="34"/>
        <v>-0.14000000000000001</v>
      </c>
    </row>
    <row r="75" spans="1:33" s="3" customFormat="1" ht="15" customHeight="1">
      <c r="A75" s="8" t="s">
        <v>94</v>
      </c>
      <c r="B75" s="20" t="s">
        <v>128</v>
      </c>
      <c r="C75" s="23" t="s">
        <v>129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49">
        <f t="shared" si="31"/>
        <v>4149964.8000000007</v>
      </c>
      <c r="O75" s="32">
        <v>0</v>
      </c>
      <c r="P75" s="33">
        <f>+O75*$F75</f>
        <v>0</v>
      </c>
      <c r="Q75" s="42"/>
      <c r="R75" s="49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>
        <f t="shared" si="20"/>
        <v>0</v>
      </c>
      <c r="X75" s="65"/>
      <c r="Y75" s="65">
        <f t="shared" si="25"/>
        <v>0.8</v>
      </c>
      <c r="Z75" s="156">
        <f t="shared" si="25"/>
        <v>4149964.8000000007</v>
      </c>
      <c r="AA75" s="80"/>
      <c r="AB75" s="65"/>
      <c r="AC75" s="12">
        <f t="shared" si="26"/>
        <v>4149964.8000000007</v>
      </c>
      <c r="AD75" s="88">
        <f t="shared" si="27"/>
        <v>1037491.2000000002</v>
      </c>
      <c r="AE75" s="13">
        <f t="shared" si="28"/>
        <v>0.8</v>
      </c>
      <c r="AF75" s="65">
        <v>0.8</v>
      </c>
      <c r="AG75" s="65">
        <f t="shared" si="34"/>
        <v>0</v>
      </c>
    </row>
    <row r="76" spans="1:33" s="3" customFormat="1" ht="15" customHeight="1">
      <c r="A76" s="8" t="s">
        <v>94</v>
      </c>
      <c r="B76" s="20" t="s">
        <v>130</v>
      </c>
      <c r="C76" s="23" t="s">
        <v>131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49">
        <f t="shared" si="31"/>
        <v>0</v>
      </c>
      <c r="O76" s="32">
        <v>0.2</v>
      </c>
      <c r="P76" s="33">
        <f>+O76*F75</f>
        <v>1037491.2000000002</v>
      </c>
      <c r="Q76" s="42"/>
      <c r="R76" s="49">
        <f t="shared" si="32"/>
        <v>0</v>
      </c>
      <c r="S76" s="66">
        <v>0.2</v>
      </c>
      <c r="T76" s="65">
        <f t="shared" si="35"/>
        <v>0</v>
      </c>
      <c r="U76" s="65">
        <v>0</v>
      </c>
      <c r="V76" s="65">
        <f t="shared" si="33"/>
        <v>0</v>
      </c>
      <c r="W76" s="65">
        <f t="shared" si="20"/>
        <v>0.2</v>
      </c>
      <c r="X76" s="65"/>
      <c r="Y76" s="65">
        <f t="shared" si="25"/>
        <v>0</v>
      </c>
      <c r="Z76" s="156">
        <f t="shared" si="25"/>
        <v>0</v>
      </c>
      <c r="AA76" s="80"/>
      <c r="AB76" s="65"/>
      <c r="AC76" s="12">
        <f t="shared" si="26"/>
        <v>1037491.2000000002</v>
      </c>
      <c r="AD76" s="88">
        <f t="shared" si="27"/>
        <v>-1037491.2000000002</v>
      </c>
      <c r="AE76" s="13">
        <f t="shared" si="28"/>
        <v>0</v>
      </c>
      <c r="AF76" s="65">
        <v>0</v>
      </c>
      <c r="AG76" s="65">
        <f t="shared" si="34"/>
        <v>0</v>
      </c>
    </row>
    <row r="77" spans="1:33" s="3" customFormat="1" ht="15" customHeight="1">
      <c r="A77" s="8" t="s">
        <v>94</v>
      </c>
      <c r="B77" s="20" t="s">
        <v>132</v>
      </c>
      <c r="C77" s="23" t="s">
        <v>133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49">
        <f t="shared" si="31"/>
        <v>4149964.8000000007</v>
      </c>
      <c r="O77" s="32">
        <v>0</v>
      </c>
      <c r="P77" s="33">
        <f>+O77*$F77</f>
        <v>0</v>
      </c>
      <c r="Q77" s="42"/>
      <c r="R77" s="49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>
        <f t="shared" si="20"/>
        <v>0</v>
      </c>
      <c r="X77" s="65"/>
      <c r="Y77" s="65">
        <f t="shared" si="25"/>
        <v>0.8</v>
      </c>
      <c r="Z77" s="156">
        <f t="shared" si="25"/>
        <v>4149964.8000000007</v>
      </c>
      <c r="AA77" s="80"/>
      <c r="AB77" s="65"/>
      <c r="AC77" s="12">
        <f t="shared" si="26"/>
        <v>4149964.8000000007</v>
      </c>
      <c r="AD77" s="88">
        <f t="shared" si="27"/>
        <v>1037491.2000000002</v>
      </c>
      <c r="AE77" s="13">
        <f t="shared" si="28"/>
        <v>0.8</v>
      </c>
      <c r="AF77" s="65">
        <v>0.8</v>
      </c>
      <c r="AG77" s="65">
        <f t="shared" si="34"/>
        <v>0</v>
      </c>
    </row>
    <row r="78" spans="1:33" s="3" customFormat="1" ht="15" customHeight="1">
      <c r="A78" s="8" t="s">
        <v>94</v>
      </c>
      <c r="B78" s="20" t="s">
        <v>134</v>
      </c>
      <c r="C78" s="23" t="s">
        <v>135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49">
        <f>M78*F77</f>
        <v>518745.60000000009</v>
      </c>
      <c r="O78" s="32">
        <v>0.1</v>
      </c>
      <c r="P78" s="33">
        <f>+O78*F77</f>
        <v>518745.60000000009</v>
      </c>
      <c r="Q78" s="42">
        <v>0.05</v>
      </c>
      <c r="R78" s="49">
        <f>Q78*F77</f>
        <v>259372.80000000005</v>
      </c>
      <c r="S78" s="66">
        <v>0.2</v>
      </c>
      <c r="T78" s="65">
        <f t="shared" si="35"/>
        <v>0.15000000000000002</v>
      </c>
      <c r="U78" s="65">
        <v>0.18</v>
      </c>
      <c r="V78" s="65">
        <f t="shared" si="33"/>
        <v>-2.9999999999999971E-2</v>
      </c>
      <c r="W78" s="65">
        <f t="shared" si="20"/>
        <v>4.9999999999999989E-2</v>
      </c>
      <c r="X78" s="65"/>
      <c r="Y78" s="65">
        <f t="shared" si="25"/>
        <v>0.15000000000000002</v>
      </c>
      <c r="Z78" s="156">
        <f t="shared" si="25"/>
        <v>778118.40000000014</v>
      </c>
      <c r="AA78" s="80"/>
      <c r="AB78" s="65"/>
      <c r="AC78" s="12">
        <f t="shared" si="26"/>
        <v>1037491.2000000002</v>
      </c>
      <c r="AD78" s="88">
        <f t="shared" si="27"/>
        <v>-1037491.2000000002</v>
      </c>
      <c r="AE78" s="13">
        <f t="shared" si="28"/>
        <v>0.15000000000000002</v>
      </c>
      <c r="AF78" s="65">
        <v>0.18</v>
      </c>
      <c r="AG78" s="65">
        <f t="shared" si="34"/>
        <v>-2.9999999999999971E-2</v>
      </c>
    </row>
    <row r="79" spans="1:33" s="3" customFormat="1" ht="15" customHeight="1">
      <c r="A79" s="8" t="s">
        <v>94</v>
      </c>
      <c r="B79" s="20" t="s">
        <v>136</v>
      </c>
      <c r="C79" s="23" t="s">
        <v>137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49">
        <f t="shared" si="31"/>
        <v>0</v>
      </c>
      <c r="O79" s="32">
        <v>0</v>
      </c>
      <c r="P79" s="33"/>
      <c r="Q79" s="42"/>
      <c r="R79" s="49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>
        <f t="shared" si="20"/>
        <v>0</v>
      </c>
      <c r="X79" s="65"/>
      <c r="Y79" s="65">
        <f t="shared" si="25"/>
        <v>0.8</v>
      </c>
      <c r="Z79" s="156">
        <f t="shared" si="25"/>
        <v>4149964.8000000007</v>
      </c>
      <c r="AA79" s="80"/>
      <c r="AB79" s="65"/>
      <c r="AC79" s="12">
        <f t="shared" si="26"/>
        <v>4149964.8000000007</v>
      </c>
      <c r="AD79" s="88">
        <f t="shared" si="27"/>
        <v>1037491.2000000002</v>
      </c>
      <c r="AE79" s="13">
        <f t="shared" si="28"/>
        <v>0.8</v>
      </c>
      <c r="AF79" s="65">
        <v>0.8</v>
      </c>
      <c r="AG79" s="65">
        <f t="shared" si="34"/>
        <v>0</v>
      </c>
    </row>
    <row r="80" spans="1:33" s="3" customFormat="1" ht="15" customHeight="1">
      <c r="A80" s="8" t="s">
        <v>94</v>
      </c>
      <c r="B80" s="20" t="s">
        <v>138</v>
      </c>
      <c r="C80" s="23" t="s">
        <v>139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49">
        <f t="shared" si="31"/>
        <v>0</v>
      </c>
      <c r="O80" s="32">
        <v>0</v>
      </c>
      <c r="P80" s="33"/>
      <c r="Q80" s="42"/>
      <c r="R80" s="49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>
        <f t="shared" si="20"/>
        <v>0</v>
      </c>
      <c r="X80" s="65"/>
      <c r="Y80" s="65">
        <f t="shared" si="25"/>
        <v>0.2</v>
      </c>
      <c r="Z80" s="156">
        <f t="shared" si="25"/>
        <v>1037491.2000000002</v>
      </c>
      <c r="AA80" s="80"/>
      <c r="AB80" s="65"/>
      <c r="AC80" s="12">
        <f t="shared" si="26"/>
        <v>1037491.2000000002</v>
      </c>
      <c r="AD80" s="88">
        <f t="shared" si="27"/>
        <v>-1037491.2000000002</v>
      </c>
      <c r="AE80" s="13">
        <f t="shared" si="28"/>
        <v>0.2</v>
      </c>
      <c r="AF80" s="65">
        <v>0.2</v>
      </c>
      <c r="AG80" s="65">
        <f t="shared" si="34"/>
        <v>0</v>
      </c>
    </row>
    <row r="81" spans="1:33" s="3" customFormat="1" ht="15" customHeight="1">
      <c r="A81" s="8" t="s">
        <v>94</v>
      </c>
      <c r="B81" s="20" t="s">
        <v>140</v>
      </c>
      <c r="C81" s="23" t="s">
        <v>141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>
        <f t="shared" si="20"/>
        <v>0</v>
      </c>
      <c r="X81" s="65"/>
      <c r="Y81" s="65">
        <f t="shared" si="25"/>
        <v>0.8</v>
      </c>
      <c r="Z81" s="156">
        <f t="shared" si="25"/>
        <v>4149964.8000000007</v>
      </c>
      <c r="AA81" s="80"/>
      <c r="AB81" s="65"/>
      <c r="AC81" s="12">
        <f t="shared" si="26"/>
        <v>4149964.8000000007</v>
      </c>
      <c r="AD81" s="88">
        <f t="shared" si="27"/>
        <v>1037491.2000000002</v>
      </c>
      <c r="AE81" s="13">
        <f t="shared" si="28"/>
        <v>0.8</v>
      </c>
      <c r="AF81" s="65">
        <v>0.8</v>
      </c>
      <c r="AG81" s="65">
        <f t="shared" si="34"/>
        <v>0</v>
      </c>
    </row>
    <row r="82" spans="1:33" s="3" customFormat="1" ht="15" customHeight="1">
      <c r="A82" s="8" t="s">
        <v>94</v>
      </c>
      <c r="B82" s="20" t="s">
        <v>142</v>
      </c>
      <c r="C82" s="23" t="s">
        <v>143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>
        <f t="shared" si="20"/>
        <v>0</v>
      </c>
      <c r="X82" s="65"/>
      <c r="Y82" s="65">
        <f t="shared" si="25"/>
        <v>0.2</v>
      </c>
      <c r="Z82" s="156">
        <f t="shared" si="25"/>
        <v>1037491.2000000002</v>
      </c>
      <c r="AA82" s="80"/>
      <c r="AB82" s="65"/>
      <c r="AC82" s="12">
        <f t="shared" si="26"/>
        <v>1037491.2000000002</v>
      </c>
      <c r="AD82" s="88">
        <f t="shared" si="27"/>
        <v>-1037491.2000000002</v>
      </c>
      <c r="AE82" s="13">
        <f t="shared" si="28"/>
        <v>0.2</v>
      </c>
      <c r="AF82" s="65">
        <v>0.2</v>
      </c>
      <c r="AG82" s="65">
        <f t="shared" si="34"/>
        <v>0</v>
      </c>
    </row>
    <row r="83" spans="1:33" s="3" customFormat="1" ht="15" customHeight="1">
      <c r="A83" s="8" t="s">
        <v>94</v>
      </c>
      <c r="B83" s="20" t="s">
        <v>144</v>
      </c>
      <c r="C83" s="23" t="s">
        <v>145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32">
        <v>0</v>
      </c>
      <c r="P83" s="33">
        <f t="shared" ref="P83:P89" si="36">+O83*$F83</f>
        <v>0</v>
      </c>
      <c r="Q83" s="42"/>
      <c r="R83" s="49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>
        <f t="shared" si="20"/>
        <v>0</v>
      </c>
      <c r="X83" s="65"/>
      <c r="Y83" s="65">
        <f t="shared" si="25"/>
        <v>0.8</v>
      </c>
      <c r="Z83" s="156">
        <f t="shared" si="25"/>
        <v>4149964.8000000007</v>
      </c>
      <c r="AA83" s="80"/>
      <c r="AB83" s="65"/>
      <c r="AC83" s="12">
        <f t="shared" si="26"/>
        <v>4149964.8000000007</v>
      </c>
      <c r="AD83" s="88">
        <f t="shared" si="27"/>
        <v>1037491.2000000002</v>
      </c>
      <c r="AE83" s="13">
        <f t="shared" si="28"/>
        <v>0.8</v>
      </c>
      <c r="AF83" s="65">
        <v>0.8</v>
      </c>
      <c r="AG83" s="65">
        <f t="shared" si="34"/>
        <v>0</v>
      </c>
    </row>
    <row r="84" spans="1:33" s="3" customFormat="1" ht="15" customHeight="1">
      <c r="A84" s="8" t="s">
        <v>94</v>
      </c>
      <c r="B84" s="20" t="s">
        <v>146</v>
      </c>
      <c r="C84" s="23" t="s">
        <v>147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32">
        <v>0.1</v>
      </c>
      <c r="P84" s="33">
        <f>+O84*$F83</f>
        <v>518745.60000000009</v>
      </c>
      <c r="Q84" s="42">
        <v>0.1</v>
      </c>
      <c r="R84" s="49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>
        <f t="shared" si="20"/>
        <v>0</v>
      </c>
      <c r="X84" s="65"/>
      <c r="Y84" s="65">
        <f t="shared" si="25"/>
        <v>0.2</v>
      </c>
      <c r="Z84" s="156">
        <f t="shared" si="25"/>
        <v>1037491.2000000002</v>
      </c>
      <c r="AA84" s="80"/>
      <c r="AB84" s="65"/>
      <c r="AC84" s="12">
        <f t="shared" si="26"/>
        <v>1037491.2000000002</v>
      </c>
      <c r="AD84" s="88">
        <f t="shared" si="27"/>
        <v>-1037491.2000000002</v>
      </c>
      <c r="AE84" s="13">
        <f t="shared" si="28"/>
        <v>0.2</v>
      </c>
      <c r="AF84" s="65">
        <v>0.2</v>
      </c>
      <c r="AG84" s="65">
        <f t="shared" si="34"/>
        <v>0</v>
      </c>
    </row>
    <row r="85" spans="1:33" s="3" customFormat="1" ht="15" customHeight="1">
      <c r="A85" s="8" t="s">
        <v>94</v>
      </c>
      <c r="B85" s="20" t="s">
        <v>148</v>
      </c>
      <c r="C85" s="23" t="s">
        <v>149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32">
        <v>0</v>
      </c>
      <c r="P85" s="33">
        <f t="shared" si="36"/>
        <v>0</v>
      </c>
      <c r="Q85" s="42"/>
      <c r="R85" s="49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>
        <f t="shared" si="20"/>
        <v>0</v>
      </c>
      <c r="X85" s="65"/>
      <c r="Y85" s="65">
        <f t="shared" si="25"/>
        <v>0.8</v>
      </c>
      <c r="Z85" s="156">
        <f t="shared" si="25"/>
        <v>4149964.8000000007</v>
      </c>
      <c r="AA85" s="80"/>
      <c r="AB85" s="65"/>
      <c r="AC85" s="12">
        <f t="shared" si="26"/>
        <v>4149964.8000000007</v>
      </c>
      <c r="AD85" s="88">
        <f t="shared" si="27"/>
        <v>1037491.2000000002</v>
      </c>
      <c r="AE85" s="13">
        <f t="shared" si="28"/>
        <v>0.8</v>
      </c>
      <c r="AF85" s="65">
        <v>0.8</v>
      </c>
      <c r="AG85" s="65">
        <f t="shared" si="34"/>
        <v>0</v>
      </c>
    </row>
    <row r="86" spans="1:33" s="3" customFormat="1" ht="15" customHeight="1">
      <c r="A86" s="8" t="s">
        <v>94</v>
      </c>
      <c r="B86" s="20" t="s">
        <v>150</v>
      </c>
      <c r="C86" s="23" t="s">
        <v>151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32">
        <v>0.1</v>
      </c>
      <c r="P86" s="33">
        <f>+O86*F85</f>
        <v>518745.60000000009</v>
      </c>
      <c r="Q86" s="42">
        <v>0.1</v>
      </c>
      <c r="R86" s="49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>
        <f t="shared" si="20"/>
        <v>0</v>
      </c>
      <c r="X86" s="65"/>
      <c r="Y86" s="65">
        <f t="shared" si="25"/>
        <v>0.2</v>
      </c>
      <c r="Z86" s="156">
        <f t="shared" si="25"/>
        <v>1037491.2000000002</v>
      </c>
      <c r="AA86" s="80"/>
      <c r="AB86" s="65"/>
      <c r="AC86" s="12">
        <f t="shared" si="26"/>
        <v>1037491.2000000002</v>
      </c>
      <c r="AD86" s="88">
        <f t="shared" si="27"/>
        <v>-1037491.2000000002</v>
      </c>
      <c r="AE86" s="13">
        <f t="shared" si="28"/>
        <v>0.2</v>
      </c>
      <c r="AF86" s="65">
        <v>0.2</v>
      </c>
      <c r="AG86" s="65">
        <f t="shared" si="34"/>
        <v>0</v>
      </c>
    </row>
    <row r="87" spans="1:33" s="3" customFormat="1" ht="15" customHeight="1">
      <c r="A87" s="8" t="s">
        <v>94</v>
      </c>
      <c r="B87" s="20" t="s">
        <v>152</v>
      </c>
      <c r="C87" s="23" t="s">
        <v>153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32">
        <v>0</v>
      </c>
      <c r="P87" s="33">
        <f t="shared" si="36"/>
        <v>0</v>
      </c>
      <c r="Q87" s="42"/>
      <c r="R87" s="49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>
        <f t="shared" si="20"/>
        <v>0</v>
      </c>
      <c r="X87" s="65"/>
      <c r="Y87" s="65">
        <f t="shared" si="25"/>
        <v>0.8</v>
      </c>
      <c r="Z87" s="156">
        <f t="shared" si="25"/>
        <v>4149964.8000000007</v>
      </c>
      <c r="AA87" s="80"/>
      <c r="AB87" s="65"/>
      <c r="AC87" s="12">
        <f t="shared" si="26"/>
        <v>4149964.8000000007</v>
      </c>
      <c r="AD87" s="88">
        <f t="shared" si="27"/>
        <v>1037491.2000000002</v>
      </c>
      <c r="AE87" s="13">
        <f t="shared" si="28"/>
        <v>0.8</v>
      </c>
      <c r="AF87" s="65">
        <v>0.8</v>
      </c>
      <c r="AG87" s="65">
        <f t="shared" si="34"/>
        <v>0</v>
      </c>
    </row>
    <row r="88" spans="1:33" s="3" customFormat="1" ht="15" customHeight="1">
      <c r="A88" s="8" t="s">
        <v>94</v>
      </c>
      <c r="B88" s="20" t="s">
        <v>154</v>
      </c>
      <c r="C88" s="23" t="s">
        <v>155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32">
        <v>0.1</v>
      </c>
      <c r="P88" s="33">
        <f>+O88*F87</f>
        <v>518745.60000000009</v>
      </c>
      <c r="Q88" s="42">
        <v>0.1</v>
      </c>
      <c r="R88" s="49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>
        <f t="shared" si="20"/>
        <v>0</v>
      </c>
      <c r="X88" s="65"/>
      <c r="Y88" s="65">
        <f t="shared" si="25"/>
        <v>0.2</v>
      </c>
      <c r="Z88" s="156">
        <f t="shared" si="25"/>
        <v>1037491.2000000002</v>
      </c>
      <c r="AA88" s="80"/>
      <c r="AB88" s="65"/>
      <c r="AC88" s="12">
        <f t="shared" si="26"/>
        <v>1037491.2000000002</v>
      </c>
      <c r="AD88" s="88">
        <f t="shared" si="27"/>
        <v>-1037491.2000000002</v>
      </c>
      <c r="AE88" s="13">
        <f t="shared" si="28"/>
        <v>0.2</v>
      </c>
      <c r="AF88" s="65">
        <v>0.2</v>
      </c>
      <c r="AG88" s="65">
        <f t="shared" si="34"/>
        <v>0</v>
      </c>
    </row>
    <row r="89" spans="1:33" s="3" customFormat="1" ht="15" customHeight="1">
      <c r="A89" s="8" t="s">
        <v>94</v>
      </c>
      <c r="B89" s="20" t="s">
        <v>156</v>
      </c>
      <c r="C89" s="23" t="s">
        <v>157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32">
        <v>0.55000000000000004</v>
      </c>
      <c r="P89" s="33">
        <f t="shared" si="36"/>
        <v>5706201.6000000015</v>
      </c>
      <c r="Q89" s="42">
        <v>0.55000000000000004</v>
      </c>
      <c r="R89" s="49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>
        <f t="shared" si="20"/>
        <v>0</v>
      </c>
      <c r="X89" s="65"/>
      <c r="Y89" s="65">
        <f t="shared" si="25"/>
        <v>0.8</v>
      </c>
      <c r="Z89" s="156">
        <f t="shared" si="25"/>
        <v>8299929.6000000015</v>
      </c>
      <c r="AA89" s="80"/>
      <c r="AB89" s="65"/>
      <c r="AC89" s="12">
        <f t="shared" si="26"/>
        <v>8299929.6000000015</v>
      </c>
      <c r="AD89" s="88">
        <f t="shared" si="27"/>
        <v>2074982.4000000004</v>
      </c>
      <c r="AE89" s="13">
        <f t="shared" si="28"/>
        <v>0.8</v>
      </c>
      <c r="AF89" s="65">
        <v>0.8</v>
      </c>
      <c r="AG89" s="65">
        <f t="shared" si="34"/>
        <v>0</v>
      </c>
    </row>
    <row r="90" spans="1:33" s="3" customFormat="1" ht="15" customHeight="1">
      <c r="A90" s="8" t="s">
        <v>94</v>
      </c>
      <c r="B90" s="20" t="s">
        <v>158</v>
      </c>
      <c r="C90" s="23" t="s">
        <v>159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32">
        <v>0.1</v>
      </c>
      <c r="P90" s="33">
        <f>+O90*F89</f>
        <v>1037491.2000000002</v>
      </c>
      <c r="Q90" s="42">
        <v>0.05</v>
      </c>
      <c r="R90" s="49">
        <f>Q90*F89</f>
        <v>518745.60000000009</v>
      </c>
      <c r="S90" s="66">
        <v>0.2</v>
      </c>
      <c r="T90" s="65">
        <f t="shared" si="35"/>
        <v>0.15000000000000002</v>
      </c>
      <c r="U90" s="65">
        <v>0.15</v>
      </c>
      <c r="V90" s="65">
        <f t="shared" si="33"/>
        <v>0</v>
      </c>
      <c r="W90" s="65">
        <f t="shared" si="20"/>
        <v>4.9999999999999989E-2</v>
      </c>
      <c r="X90" s="65"/>
      <c r="Y90" s="65">
        <f t="shared" si="25"/>
        <v>0.15000000000000002</v>
      </c>
      <c r="Z90" s="156">
        <f t="shared" si="25"/>
        <v>1556236.8000000003</v>
      </c>
      <c r="AA90" s="80"/>
      <c r="AB90" s="65"/>
      <c r="AC90" s="12">
        <f t="shared" si="26"/>
        <v>2074982.4000000004</v>
      </c>
      <c r="AD90" s="88">
        <f t="shared" si="27"/>
        <v>-2074982.4000000004</v>
      </c>
      <c r="AE90" s="13">
        <f t="shared" si="28"/>
        <v>0.15000000000000002</v>
      </c>
      <c r="AF90" s="65">
        <v>0.15</v>
      </c>
      <c r="AG90" s="65">
        <f t="shared" si="34"/>
        <v>0</v>
      </c>
    </row>
    <row r="91" spans="1:33" s="3" customFormat="1" ht="15" customHeight="1">
      <c r="A91" s="8" t="s">
        <v>94</v>
      </c>
      <c r="B91" s="20" t="s">
        <v>160</v>
      </c>
      <c r="C91" s="23" t="s">
        <v>161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32">
        <v>0.2</v>
      </c>
      <c r="P91" s="33">
        <f>+O91*$F91</f>
        <v>2074982.4000000004</v>
      </c>
      <c r="Q91" s="42">
        <v>0.1</v>
      </c>
      <c r="R91" s="49">
        <f t="shared" si="32"/>
        <v>1037491.2000000002</v>
      </c>
      <c r="S91" s="66">
        <v>0.8</v>
      </c>
      <c r="T91" s="65">
        <f t="shared" si="35"/>
        <v>0.7</v>
      </c>
      <c r="U91" s="65">
        <v>0.75</v>
      </c>
      <c r="V91" s="65">
        <f t="shared" si="33"/>
        <v>-5.0000000000000044E-2</v>
      </c>
      <c r="W91" s="65">
        <f t="shared" si="20"/>
        <v>0.10000000000000009</v>
      </c>
      <c r="X91" s="65"/>
      <c r="Y91" s="65">
        <f t="shared" si="25"/>
        <v>0.7</v>
      </c>
      <c r="Z91" s="156">
        <f t="shared" si="25"/>
        <v>7262438.4000000013</v>
      </c>
      <c r="AA91" s="80"/>
      <c r="AB91" s="65"/>
      <c r="AC91" s="12">
        <f t="shared" si="26"/>
        <v>8299929.6000000015</v>
      </c>
      <c r="AD91" s="88">
        <f t="shared" si="27"/>
        <v>2074982.4000000004</v>
      </c>
      <c r="AE91" s="13">
        <f t="shared" si="28"/>
        <v>0.7</v>
      </c>
      <c r="AF91" s="65">
        <v>0.6</v>
      </c>
      <c r="AG91" s="65">
        <f t="shared" si="34"/>
        <v>9.9999999999999978E-2</v>
      </c>
    </row>
    <row r="92" spans="1:33" s="3" customFormat="1" ht="15" customHeight="1">
      <c r="A92" s="8" t="s">
        <v>94</v>
      </c>
      <c r="B92" s="20" t="s">
        <v>162</v>
      </c>
      <c r="C92" s="23" t="s">
        <v>163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32">
        <v>0.08</v>
      </c>
      <c r="P92" s="33">
        <f>+O92*F91</f>
        <v>829992.9600000002</v>
      </c>
      <c r="Q92" s="42"/>
      <c r="R92" s="49">
        <f>Q92*F91</f>
        <v>0</v>
      </c>
      <c r="S92" s="66">
        <v>0.2</v>
      </c>
      <c r="T92" s="65">
        <f t="shared" si="35"/>
        <v>0.12</v>
      </c>
      <c r="U92" s="65">
        <v>0.17</v>
      </c>
      <c r="V92" s="65">
        <f t="shared" si="33"/>
        <v>-5.0000000000000017E-2</v>
      </c>
      <c r="W92" s="65">
        <f t="shared" si="20"/>
        <v>8.0000000000000016E-2</v>
      </c>
      <c r="X92" s="65"/>
      <c r="Y92" s="65">
        <f t="shared" si="25"/>
        <v>0.12</v>
      </c>
      <c r="Z92" s="156">
        <f t="shared" si="25"/>
        <v>1244989.4400000002</v>
      </c>
      <c r="AA92" s="80"/>
      <c r="AB92" s="65"/>
      <c r="AC92" s="12">
        <f t="shared" si="26"/>
        <v>2074982.4000000004</v>
      </c>
      <c r="AD92" s="88">
        <f t="shared" si="27"/>
        <v>-2074982.4000000004</v>
      </c>
      <c r="AE92" s="13">
        <f t="shared" si="28"/>
        <v>0.12</v>
      </c>
      <c r="AF92" s="65">
        <v>0.15</v>
      </c>
      <c r="AG92" s="65">
        <f t="shared" si="34"/>
        <v>-0.03</v>
      </c>
    </row>
    <row r="93" spans="1:33" s="3" customFormat="1" ht="15" customHeight="1">
      <c r="A93" s="8" t="s">
        <v>94</v>
      </c>
      <c r="B93" s="20" t="s">
        <v>164</v>
      </c>
      <c r="C93" s="23" t="s">
        <v>165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32">
        <v>0.7</v>
      </c>
      <c r="P93" s="33">
        <f>+O93*F93</f>
        <v>3631219.2000000007</v>
      </c>
      <c r="Q93" s="42">
        <v>0.1</v>
      </c>
      <c r="R93" s="49">
        <f t="shared" si="32"/>
        <v>518745.60000000009</v>
      </c>
      <c r="S93" s="66">
        <v>1</v>
      </c>
      <c r="T93" s="65">
        <f t="shared" si="35"/>
        <v>0.4</v>
      </c>
      <c r="U93" s="65">
        <v>0.4</v>
      </c>
      <c r="V93" s="65">
        <f t="shared" si="33"/>
        <v>0</v>
      </c>
      <c r="W93" s="65">
        <f t="shared" si="20"/>
        <v>0.6</v>
      </c>
      <c r="X93" s="65"/>
      <c r="Y93" s="65">
        <f t="shared" si="25"/>
        <v>0.4</v>
      </c>
      <c r="Z93" s="156">
        <f t="shared" si="25"/>
        <v>2074982.4000000004</v>
      </c>
      <c r="AA93" s="80"/>
      <c r="AB93" s="65"/>
      <c r="AC93" s="12">
        <f t="shared" si="26"/>
        <v>5187456.0000000009</v>
      </c>
      <c r="AD93" s="88">
        <f t="shared" si="27"/>
        <v>0</v>
      </c>
      <c r="AE93" s="13">
        <f t="shared" si="28"/>
        <v>0.4</v>
      </c>
      <c r="AF93" s="65">
        <v>0.4</v>
      </c>
      <c r="AG93" s="65">
        <f t="shared" si="34"/>
        <v>0</v>
      </c>
    </row>
    <row r="94" spans="1:33" s="3" customFormat="1" ht="15" customHeight="1">
      <c r="A94" s="8" t="s">
        <v>94</v>
      </c>
      <c r="B94" s="20" t="s">
        <v>166</v>
      </c>
      <c r="C94" s="23" t="s">
        <v>167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</v>
      </c>
      <c r="W94" s="65">
        <f t="shared" si="20"/>
        <v>0.19999999999999996</v>
      </c>
      <c r="X94" s="65"/>
      <c r="Y94" s="65">
        <f t="shared" si="25"/>
        <v>0.8</v>
      </c>
      <c r="Z94" s="156">
        <f t="shared" si="25"/>
        <v>4149964.8000000007</v>
      </c>
      <c r="AA94" s="80"/>
      <c r="AB94" s="65"/>
      <c r="AC94" s="12">
        <f t="shared" si="26"/>
        <v>5187456.0000000009</v>
      </c>
      <c r="AD94" s="88">
        <f t="shared" si="27"/>
        <v>0</v>
      </c>
      <c r="AE94" s="13">
        <f t="shared" si="28"/>
        <v>0.8</v>
      </c>
      <c r="AF94" s="65">
        <v>0.8</v>
      </c>
      <c r="AG94" s="65">
        <f t="shared" si="34"/>
        <v>0</v>
      </c>
    </row>
    <row r="95" spans="1:33" s="3" customFormat="1" ht="15" customHeight="1">
      <c r="A95" s="8" t="s">
        <v>94</v>
      </c>
      <c r="B95" s="20" t="s">
        <v>168</v>
      </c>
      <c r="C95" s="23" t="s">
        <v>169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>
        <f t="shared" si="20"/>
        <v>0</v>
      </c>
      <c r="X95" s="65"/>
      <c r="Y95" s="65">
        <f t="shared" si="25"/>
        <v>0.8</v>
      </c>
      <c r="Z95" s="156">
        <f t="shared" si="25"/>
        <v>4149964.8000000007</v>
      </c>
      <c r="AA95" s="80"/>
      <c r="AB95" s="65"/>
      <c r="AC95" s="12">
        <f t="shared" si="26"/>
        <v>4149964.8000000007</v>
      </c>
      <c r="AD95" s="88">
        <f t="shared" si="27"/>
        <v>1037491.2000000002</v>
      </c>
      <c r="AE95" s="13">
        <f t="shared" si="28"/>
        <v>0.8</v>
      </c>
      <c r="AF95" s="65">
        <v>0.8</v>
      </c>
      <c r="AG95" s="65">
        <f t="shared" si="34"/>
        <v>0</v>
      </c>
    </row>
    <row r="96" spans="1:33" s="3" customFormat="1" ht="15" customHeight="1">
      <c r="A96" s="8" t="s">
        <v>94</v>
      </c>
      <c r="B96" s="20" t="s">
        <v>170</v>
      </c>
      <c r="C96" s="23" t="s">
        <v>171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>
        <f t="shared" si="20"/>
        <v>0</v>
      </c>
      <c r="X96" s="65"/>
      <c r="Y96" s="65">
        <f t="shared" si="25"/>
        <v>0.2</v>
      </c>
      <c r="Z96" s="156">
        <f t="shared" si="25"/>
        <v>1037491.2000000002</v>
      </c>
      <c r="AA96" s="80"/>
      <c r="AB96" s="65"/>
      <c r="AC96" s="12">
        <f t="shared" si="26"/>
        <v>1037491.2000000002</v>
      </c>
      <c r="AD96" s="88">
        <f t="shared" si="27"/>
        <v>-1037491.2000000002</v>
      </c>
      <c r="AE96" s="13">
        <f t="shared" si="28"/>
        <v>0.2</v>
      </c>
      <c r="AF96" s="65">
        <v>0.2</v>
      </c>
      <c r="AG96" s="65">
        <f t="shared" si="34"/>
        <v>0</v>
      </c>
    </row>
    <row r="97" spans="1:33" s="3" customFormat="1" ht="15" customHeight="1">
      <c r="A97" s="8" t="s">
        <v>94</v>
      </c>
      <c r="B97" s="20" t="s">
        <v>172</v>
      </c>
      <c r="C97" s="23" t="s">
        <v>173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>
        <f t="shared" si="20"/>
        <v>0</v>
      </c>
      <c r="X97" s="65"/>
      <c r="Y97" s="65">
        <f t="shared" si="25"/>
        <v>0.8</v>
      </c>
      <c r="Z97" s="156">
        <f t="shared" si="25"/>
        <v>4149964.8000000007</v>
      </c>
      <c r="AA97" s="80"/>
      <c r="AB97" s="65"/>
      <c r="AC97" s="12">
        <f t="shared" si="26"/>
        <v>4149964.8000000007</v>
      </c>
      <c r="AD97" s="88">
        <f t="shared" si="27"/>
        <v>1037491.2000000002</v>
      </c>
      <c r="AE97" s="13">
        <f t="shared" si="28"/>
        <v>0.8</v>
      </c>
      <c r="AF97" s="65">
        <v>0.8</v>
      </c>
      <c r="AG97" s="65">
        <f t="shared" si="34"/>
        <v>0</v>
      </c>
    </row>
    <row r="98" spans="1:33" s="3" customFormat="1" ht="15" customHeight="1">
      <c r="A98" s="8" t="s">
        <v>94</v>
      </c>
      <c r="B98" s="20" t="s">
        <v>174</v>
      </c>
      <c r="C98" s="23" t="s">
        <v>175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6">
        <v>0.2</v>
      </c>
      <c r="T98" s="65">
        <f t="shared" si="35"/>
        <v>0.2</v>
      </c>
      <c r="U98" s="65">
        <v>0.2</v>
      </c>
      <c r="V98" s="65">
        <f t="shared" si="33"/>
        <v>0</v>
      </c>
      <c r="W98" s="65">
        <f t="shared" si="20"/>
        <v>0</v>
      </c>
      <c r="X98" s="65"/>
      <c r="Y98" s="65">
        <f t="shared" si="25"/>
        <v>0.2</v>
      </c>
      <c r="Z98" s="156">
        <f t="shared" si="25"/>
        <v>1037491.2000000002</v>
      </c>
      <c r="AA98" s="80"/>
      <c r="AB98" s="65"/>
      <c r="AC98" s="12">
        <f t="shared" si="26"/>
        <v>1037491.2000000002</v>
      </c>
      <c r="AD98" s="88">
        <f t="shared" si="27"/>
        <v>-1037491.2000000002</v>
      </c>
      <c r="AE98" s="13">
        <f t="shared" si="28"/>
        <v>0.2</v>
      </c>
      <c r="AF98" s="65">
        <v>0.2</v>
      </c>
      <c r="AG98" s="65">
        <f t="shared" si="34"/>
        <v>0</v>
      </c>
    </row>
    <row r="99" spans="1:33" s="3" customFormat="1" ht="15" customHeight="1">
      <c r="A99" s="8" t="s">
        <v>94</v>
      </c>
      <c r="B99" s="20" t="s">
        <v>176</v>
      </c>
      <c r="C99" s="23" t="s">
        <v>177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>
        <f t="shared" si="20"/>
        <v>0</v>
      </c>
      <c r="X99" s="65"/>
      <c r="Y99" s="65">
        <f t="shared" si="25"/>
        <v>0.8</v>
      </c>
      <c r="Z99" s="156">
        <f t="shared" si="25"/>
        <v>4149964.8000000007</v>
      </c>
      <c r="AA99" s="80"/>
      <c r="AB99" s="65"/>
      <c r="AC99" s="12">
        <f t="shared" si="26"/>
        <v>4149964.8000000007</v>
      </c>
      <c r="AD99" s="88">
        <f t="shared" si="27"/>
        <v>1037491.2000000002</v>
      </c>
      <c r="AE99" s="13">
        <f t="shared" si="28"/>
        <v>0.8</v>
      </c>
      <c r="AF99" s="65">
        <v>0.8</v>
      </c>
      <c r="AG99" s="65">
        <f t="shared" si="34"/>
        <v>0</v>
      </c>
    </row>
    <row r="100" spans="1:33" s="3" customFormat="1" ht="15" customHeight="1">
      <c r="A100" s="8" t="s">
        <v>94</v>
      </c>
      <c r="B100" s="20" t="s">
        <v>178</v>
      </c>
      <c r="C100" s="23" t="s">
        <v>179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6">
        <v>0.2</v>
      </c>
      <c r="T100" s="65">
        <f t="shared" si="35"/>
        <v>0.2</v>
      </c>
      <c r="U100" s="65">
        <v>0.2</v>
      </c>
      <c r="V100" s="65">
        <f t="shared" si="33"/>
        <v>0</v>
      </c>
      <c r="W100" s="65">
        <f t="shared" si="20"/>
        <v>0</v>
      </c>
      <c r="X100" s="65"/>
      <c r="Y100" s="65">
        <f t="shared" si="25"/>
        <v>0.2</v>
      </c>
      <c r="Z100" s="156">
        <f t="shared" si="25"/>
        <v>1037491.2000000002</v>
      </c>
      <c r="AA100" s="80"/>
      <c r="AB100" s="65"/>
      <c r="AC100" s="12">
        <f t="shared" si="26"/>
        <v>1037491.2000000002</v>
      </c>
      <c r="AD100" s="88">
        <f t="shared" si="27"/>
        <v>-1037491.2000000002</v>
      </c>
      <c r="AE100" s="13">
        <f t="shared" si="28"/>
        <v>0.2</v>
      </c>
      <c r="AF100" s="65">
        <v>0.2</v>
      </c>
      <c r="AG100" s="65">
        <f t="shared" si="34"/>
        <v>0</v>
      </c>
    </row>
    <row r="101" spans="1:33" s="3" customFormat="1" ht="15" customHeight="1">
      <c r="A101" s="8" t="s">
        <v>94</v>
      </c>
      <c r="B101" s="20" t="s">
        <v>180</v>
      </c>
      <c r="C101" s="23" t="s">
        <v>181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>
        <f t="shared" si="20"/>
        <v>0</v>
      </c>
      <c r="X101" s="65"/>
      <c r="Y101" s="65">
        <f t="shared" si="25"/>
        <v>0.8</v>
      </c>
      <c r="Z101" s="156">
        <f t="shared" si="25"/>
        <v>4149964.8000000007</v>
      </c>
      <c r="AA101" s="80"/>
      <c r="AB101" s="65"/>
      <c r="AC101" s="12">
        <f t="shared" si="26"/>
        <v>4149964.8000000007</v>
      </c>
      <c r="AD101" s="88">
        <f t="shared" si="27"/>
        <v>1037491.2000000002</v>
      </c>
      <c r="AE101" s="13">
        <f t="shared" si="28"/>
        <v>0.8</v>
      </c>
      <c r="AF101" s="65">
        <v>0.8</v>
      </c>
      <c r="AG101" s="65">
        <f t="shared" si="34"/>
        <v>0</v>
      </c>
    </row>
    <row r="102" spans="1:33" s="3" customFormat="1" ht="15" customHeight="1">
      <c r="A102" s="8" t="s">
        <v>94</v>
      </c>
      <c r="B102" s="20" t="s">
        <v>182</v>
      </c>
      <c r="C102" s="23" t="s">
        <v>183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0</v>
      </c>
      <c r="W102" s="65">
        <f t="shared" si="20"/>
        <v>5.0000000000000017E-2</v>
      </c>
      <c r="X102" s="65"/>
      <c r="Y102" s="65">
        <f t="shared" si="25"/>
        <v>0.15</v>
      </c>
      <c r="Z102" s="156">
        <f t="shared" si="25"/>
        <v>778118.40000000014</v>
      </c>
      <c r="AA102" s="80"/>
      <c r="AB102" s="65"/>
      <c r="AC102" s="12">
        <f t="shared" si="26"/>
        <v>1037491.2000000002</v>
      </c>
      <c r="AD102" s="88">
        <f t="shared" si="27"/>
        <v>-1037491.2000000002</v>
      </c>
      <c r="AE102" s="13">
        <f t="shared" ref="AE102:AE133" si="38">G102+I102+M102+Q102</f>
        <v>0.15</v>
      </c>
      <c r="AF102" s="65">
        <v>7.0000000000000007E-2</v>
      </c>
      <c r="AG102" s="65">
        <f t="shared" si="34"/>
        <v>7.9999999999999988E-2</v>
      </c>
    </row>
    <row r="103" spans="1:33" s="3" customFormat="1" ht="15" customHeight="1">
      <c r="A103" s="8" t="s">
        <v>94</v>
      </c>
      <c r="B103" s="20" t="s">
        <v>184</v>
      </c>
      <c r="C103" s="23" t="s">
        <v>185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>
        <f t="shared" si="20"/>
        <v>0</v>
      </c>
      <c r="X103" s="65"/>
      <c r="Y103" s="65">
        <f t="shared" si="25"/>
        <v>0.8</v>
      </c>
      <c r="Z103" s="156">
        <f t="shared" si="25"/>
        <v>4149964.8000000007</v>
      </c>
      <c r="AA103" s="80"/>
      <c r="AB103" s="65"/>
      <c r="AC103" s="12">
        <f t="shared" si="26"/>
        <v>4149964.8000000007</v>
      </c>
      <c r="AD103" s="88">
        <f t="shared" si="27"/>
        <v>1037491.2000000002</v>
      </c>
      <c r="AE103" s="13">
        <f t="shared" si="38"/>
        <v>0.8</v>
      </c>
      <c r="AF103" s="65">
        <v>0.8</v>
      </c>
      <c r="AG103" s="65">
        <f t="shared" si="34"/>
        <v>0</v>
      </c>
    </row>
    <row r="104" spans="1:33" s="3" customFormat="1" ht="15" customHeight="1">
      <c r="A104" s="8" t="s">
        <v>94</v>
      </c>
      <c r="B104" s="20" t="s">
        <v>186</v>
      </c>
      <c r="C104" s="23" t="s">
        <v>187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>
        <f t="shared" si="20"/>
        <v>0</v>
      </c>
      <c r="X104" s="65"/>
      <c r="Y104" s="65">
        <f t="shared" si="25"/>
        <v>0.2</v>
      </c>
      <c r="Z104" s="156">
        <f t="shared" si="25"/>
        <v>1037491.2000000002</v>
      </c>
      <c r="AA104" s="80"/>
      <c r="AB104" s="65"/>
      <c r="AC104" s="12">
        <f t="shared" si="26"/>
        <v>1037491.2000000002</v>
      </c>
      <c r="AD104" s="88">
        <f t="shared" si="27"/>
        <v>-1037491.2000000002</v>
      </c>
      <c r="AE104" s="13">
        <f t="shared" si="38"/>
        <v>0.2</v>
      </c>
      <c r="AF104" s="65">
        <v>0.2</v>
      </c>
      <c r="AG104" s="65">
        <f t="shared" si="34"/>
        <v>0</v>
      </c>
    </row>
    <row r="105" spans="1:33" s="3" customFormat="1" ht="15" customHeight="1">
      <c r="A105" s="8" t="s">
        <v>94</v>
      </c>
      <c r="B105" s="20" t="s">
        <v>188</v>
      </c>
      <c r="C105" s="23" t="s">
        <v>189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0.8</v>
      </c>
      <c r="V105" s="65">
        <f t="shared" si="33"/>
        <v>0</v>
      </c>
      <c r="W105" s="65">
        <f t="shared" si="20"/>
        <v>0</v>
      </c>
      <c r="X105" s="65"/>
      <c r="Y105" s="65">
        <f t="shared" si="25"/>
        <v>0.79999999999999993</v>
      </c>
      <c r="Z105" s="156">
        <f t="shared" si="25"/>
        <v>4149964.8000000007</v>
      </c>
      <c r="AA105" s="80"/>
      <c r="AB105" s="65"/>
      <c r="AC105" s="12">
        <f t="shared" si="26"/>
        <v>4149964.8000000007</v>
      </c>
      <c r="AD105" s="88">
        <f t="shared" si="27"/>
        <v>1037491.2000000002</v>
      </c>
      <c r="AE105" s="13">
        <f t="shared" si="38"/>
        <v>0.79999999999999993</v>
      </c>
      <c r="AF105" s="65">
        <v>0.8</v>
      </c>
      <c r="AG105" s="65">
        <f t="shared" si="34"/>
        <v>0</v>
      </c>
    </row>
    <row r="106" spans="1:33" s="3" customFormat="1" ht="15" customHeight="1">
      <c r="A106" s="8" t="s">
        <v>94</v>
      </c>
      <c r="B106" s="20" t="s">
        <v>190</v>
      </c>
      <c r="C106" s="23" t="s">
        <v>191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33">
        <f>F105*O106</f>
        <v>778118.40000000014</v>
      </c>
      <c r="Q106" s="42">
        <v>0.05</v>
      </c>
      <c r="R106" s="49">
        <f>Q106*F105</f>
        <v>259372.80000000005</v>
      </c>
      <c r="S106" s="66">
        <v>0.2</v>
      </c>
      <c r="T106" s="65">
        <f t="shared" si="35"/>
        <v>0.1</v>
      </c>
      <c r="U106" s="65">
        <v>0.1</v>
      </c>
      <c r="V106" s="65">
        <f t="shared" si="33"/>
        <v>0</v>
      </c>
      <c r="W106" s="65">
        <f t="shared" si="20"/>
        <v>0.1</v>
      </c>
      <c r="X106" s="65"/>
      <c r="Y106" s="65">
        <f t="shared" si="25"/>
        <v>0.1</v>
      </c>
      <c r="Z106" s="156">
        <f t="shared" si="25"/>
        <v>518745.60000000009</v>
      </c>
      <c r="AA106" s="80"/>
      <c r="AB106" s="65"/>
      <c r="AC106" s="12">
        <f t="shared" si="26"/>
        <v>1037491.2000000002</v>
      </c>
      <c r="AD106" s="88">
        <f t="shared" si="27"/>
        <v>-1037491.2000000002</v>
      </c>
      <c r="AE106" s="13">
        <f t="shared" si="38"/>
        <v>0.1</v>
      </c>
      <c r="AF106" s="65">
        <v>0.1</v>
      </c>
      <c r="AG106" s="65">
        <f t="shared" si="34"/>
        <v>0</v>
      </c>
    </row>
    <row r="107" spans="1:33" s="3" customFormat="1" ht="15" customHeight="1">
      <c r="A107" s="8" t="s">
        <v>94</v>
      </c>
      <c r="B107" s="20" t="s">
        <v>192</v>
      </c>
      <c r="C107" s="23" t="s">
        <v>193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33">
        <f>F107*O107</f>
        <v>0</v>
      </c>
      <c r="Q107" s="42"/>
      <c r="R107" s="49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>
        <f t="shared" ref="W107:W142" si="41">S107-T107</f>
        <v>0</v>
      </c>
      <c r="X107" s="65"/>
      <c r="Y107" s="65">
        <f t="shared" si="25"/>
        <v>0.8</v>
      </c>
      <c r="Z107" s="156">
        <f t="shared" si="25"/>
        <v>4149964.8000000007</v>
      </c>
      <c r="AA107" s="80"/>
      <c r="AB107" s="65"/>
      <c r="AC107" s="12">
        <f t="shared" si="26"/>
        <v>4149964.8000000007</v>
      </c>
      <c r="AD107" s="88">
        <f t="shared" si="27"/>
        <v>1037491.2000000002</v>
      </c>
      <c r="AE107" s="13">
        <f t="shared" si="38"/>
        <v>0.8</v>
      </c>
      <c r="AF107" s="65">
        <v>0.8</v>
      </c>
      <c r="AG107" s="65">
        <f t="shared" si="34"/>
        <v>0</v>
      </c>
    </row>
    <row r="108" spans="1:33" s="3" customFormat="1" ht="15" customHeight="1">
      <c r="A108" s="8" t="s">
        <v>94</v>
      </c>
      <c r="B108" s="20" t="s">
        <v>194</v>
      </c>
      <c r="C108" s="23" t="s">
        <v>195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33">
        <f>F107*O108</f>
        <v>1037491.2000000002</v>
      </c>
      <c r="Q108" s="42">
        <v>0.1</v>
      </c>
      <c r="R108" s="49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</v>
      </c>
      <c r="W108" s="65">
        <f t="shared" si="41"/>
        <v>0.1</v>
      </c>
      <c r="X108" s="65"/>
      <c r="Y108" s="65">
        <f t="shared" si="25"/>
        <v>0.1</v>
      </c>
      <c r="Z108" s="156">
        <f t="shared" si="25"/>
        <v>518745.60000000009</v>
      </c>
      <c r="AA108" s="80"/>
      <c r="AB108" s="65"/>
      <c r="AC108" s="12">
        <f t="shared" si="26"/>
        <v>1037491.2000000002</v>
      </c>
      <c r="AD108" s="88">
        <f t="shared" si="27"/>
        <v>-1037491.2000000002</v>
      </c>
      <c r="AE108" s="13">
        <f t="shared" si="38"/>
        <v>0.1</v>
      </c>
      <c r="AF108" s="65">
        <v>0.1</v>
      </c>
      <c r="AG108" s="65">
        <f t="shared" si="34"/>
        <v>0</v>
      </c>
    </row>
    <row r="109" spans="1:33" s="3" customFormat="1" ht="15" customHeight="1">
      <c r="A109" s="8" t="s">
        <v>94</v>
      </c>
      <c r="B109" s="20" t="s">
        <v>196</v>
      </c>
      <c r="C109" s="23" t="s">
        <v>197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33">
        <f>F109*O109</f>
        <v>1037491.2000000002</v>
      </c>
      <c r="Q109" s="42">
        <v>0.2</v>
      </c>
      <c r="R109" s="49">
        <f t="shared" si="32"/>
        <v>1037491.2000000002</v>
      </c>
      <c r="S109" s="66">
        <v>0.8</v>
      </c>
      <c r="T109" s="65">
        <f t="shared" si="40"/>
        <v>0.8</v>
      </c>
      <c r="U109" s="65">
        <v>0.8</v>
      </c>
      <c r="V109" s="65">
        <f t="shared" si="33"/>
        <v>0</v>
      </c>
      <c r="W109" s="65">
        <f t="shared" si="41"/>
        <v>0</v>
      </c>
      <c r="X109" s="65"/>
      <c r="Y109" s="65">
        <f t="shared" si="25"/>
        <v>0.8</v>
      </c>
      <c r="Z109" s="156">
        <f t="shared" si="25"/>
        <v>4149964.8000000007</v>
      </c>
      <c r="AA109" s="80"/>
      <c r="AB109" s="65"/>
      <c r="AC109" s="12">
        <f t="shared" si="26"/>
        <v>4149964.8000000007</v>
      </c>
      <c r="AD109" s="88">
        <f t="shared" si="27"/>
        <v>1037491.2000000002</v>
      </c>
      <c r="AE109" s="13">
        <f t="shared" si="38"/>
        <v>0.8</v>
      </c>
      <c r="AF109" s="65">
        <v>0.8</v>
      </c>
      <c r="AG109" s="65">
        <f t="shared" si="34"/>
        <v>0</v>
      </c>
    </row>
    <row r="110" spans="1:33" s="3" customFormat="1" ht="15" customHeight="1">
      <c r="A110" s="8" t="s">
        <v>94</v>
      </c>
      <c r="B110" s="20" t="s">
        <v>198</v>
      </c>
      <c r="C110" s="23" t="s">
        <v>199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0.08</v>
      </c>
      <c r="R110" s="49">
        <f>Q110*F109</f>
        <v>414996.4800000001</v>
      </c>
      <c r="S110" s="66">
        <v>0.2</v>
      </c>
      <c r="T110" s="65">
        <f t="shared" si="40"/>
        <v>0.12</v>
      </c>
      <c r="U110" s="65">
        <v>0.18</v>
      </c>
      <c r="V110" s="65">
        <f t="shared" si="33"/>
        <v>-0.06</v>
      </c>
      <c r="W110" s="65">
        <f t="shared" si="41"/>
        <v>8.0000000000000016E-2</v>
      </c>
      <c r="X110" s="65"/>
      <c r="Y110" s="65">
        <f t="shared" si="25"/>
        <v>0.12</v>
      </c>
      <c r="Z110" s="156">
        <f t="shared" si="25"/>
        <v>622494.7200000002</v>
      </c>
      <c r="AA110" s="80"/>
      <c r="AB110" s="65"/>
      <c r="AC110" s="12">
        <f t="shared" si="26"/>
        <v>1037491.2000000002</v>
      </c>
      <c r="AD110" s="88">
        <f t="shared" si="27"/>
        <v>-1037491.2000000002</v>
      </c>
      <c r="AE110" s="13">
        <f t="shared" si="38"/>
        <v>0.12</v>
      </c>
      <c r="AF110" s="65">
        <v>0.14000000000000001</v>
      </c>
      <c r="AG110" s="65">
        <f t="shared" si="34"/>
        <v>-2.0000000000000018E-2</v>
      </c>
    </row>
    <row r="111" spans="1:33" s="3" customFormat="1" ht="15" customHeight="1">
      <c r="A111" s="8" t="s">
        <v>94</v>
      </c>
      <c r="B111" s="20" t="s">
        <v>200</v>
      </c>
      <c r="C111" s="23" t="s">
        <v>201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>
        <f t="shared" si="41"/>
        <v>0</v>
      </c>
      <c r="X111" s="65"/>
      <c r="Y111" s="65">
        <f t="shared" si="25"/>
        <v>0.8</v>
      </c>
      <c r="Z111" s="156">
        <f t="shared" si="25"/>
        <v>4149964.8000000007</v>
      </c>
      <c r="AA111" s="80"/>
      <c r="AB111" s="65"/>
      <c r="AC111" s="12">
        <f t="shared" si="26"/>
        <v>4149964.8000000007</v>
      </c>
      <c r="AD111" s="88">
        <f t="shared" si="27"/>
        <v>1037491.2000000002</v>
      </c>
      <c r="AE111" s="13">
        <f t="shared" si="38"/>
        <v>0.8</v>
      </c>
      <c r="AF111" s="65">
        <v>0.8</v>
      </c>
      <c r="AG111" s="65">
        <f t="shared" si="34"/>
        <v>0</v>
      </c>
    </row>
    <row r="112" spans="1:33" s="3" customFormat="1" ht="15" customHeight="1">
      <c r="A112" s="8" t="s">
        <v>94</v>
      </c>
      <c r="B112" s="20" t="s">
        <v>202</v>
      </c>
      <c r="C112" s="23" t="s">
        <v>203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0</v>
      </c>
      <c r="W112" s="65">
        <f t="shared" si="41"/>
        <v>2.0000000000000018E-2</v>
      </c>
      <c r="X112" s="65"/>
      <c r="Y112" s="65">
        <f t="shared" si="25"/>
        <v>0.18</v>
      </c>
      <c r="Z112" s="156">
        <f t="shared" si="25"/>
        <v>933742.08000000019</v>
      </c>
      <c r="AA112" s="80"/>
      <c r="AB112" s="65"/>
      <c r="AC112" s="12">
        <f t="shared" si="26"/>
        <v>1037491.2000000002</v>
      </c>
      <c r="AD112" s="88">
        <f t="shared" si="27"/>
        <v>-1037491.2000000002</v>
      </c>
      <c r="AE112" s="13">
        <f t="shared" si="38"/>
        <v>0.18</v>
      </c>
      <c r="AF112" s="65">
        <v>0.18</v>
      </c>
      <c r="AG112" s="65">
        <f t="shared" si="34"/>
        <v>0</v>
      </c>
    </row>
    <row r="113" spans="1:33" s="3" customFormat="1" ht="15" customHeight="1">
      <c r="A113" s="8" t="s">
        <v>94</v>
      </c>
      <c r="B113" s="20" t="s">
        <v>204</v>
      </c>
      <c r="C113" s="23" t="s">
        <v>205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0.25</v>
      </c>
      <c r="R113" s="49">
        <f t="shared" si="32"/>
        <v>3242160.0000000005</v>
      </c>
      <c r="S113" s="66">
        <v>1</v>
      </c>
      <c r="T113" s="65">
        <f t="shared" si="40"/>
        <v>0.7</v>
      </c>
      <c r="U113" s="65">
        <v>0.7</v>
      </c>
      <c r="V113" s="65">
        <f t="shared" si="33"/>
        <v>0</v>
      </c>
      <c r="W113" s="65">
        <f t="shared" si="41"/>
        <v>0.30000000000000004</v>
      </c>
      <c r="X113" s="65"/>
      <c r="Y113" s="65">
        <f t="shared" si="25"/>
        <v>0.7</v>
      </c>
      <c r="Z113" s="156">
        <f t="shared" si="25"/>
        <v>9078048.0000000019</v>
      </c>
      <c r="AA113" s="80"/>
      <c r="AB113" s="65"/>
      <c r="AC113" s="12">
        <f t="shared" si="26"/>
        <v>12968640.000000004</v>
      </c>
      <c r="AD113" s="88">
        <f t="shared" si="27"/>
        <v>0</v>
      </c>
      <c r="AE113" s="13">
        <f t="shared" si="38"/>
        <v>0.7</v>
      </c>
      <c r="AF113" s="65">
        <v>0.5</v>
      </c>
      <c r="AG113" s="65">
        <f t="shared" si="34"/>
        <v>0.19999999999999996</v>
      </c>
    </row>
    <row r="114" spans="1:33" s="4" customFormat="1" ht="21.95" customHeight="1">
      <c r="A114" s="36"/>
      <c r="B114" s="37" t="s">
        <v>206</v>
      </c>
      <c r="C114" s="89" t="s">
        <v>207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/>
      <c r="Y114" s="69">
        <f t="shared" si="25"/>
        <v>0</v>
      </c>
      <c r="Z114" s="156">
        <f t="shared" si="25"/>
        <v>0</v>
      </c>
      <c r="AA114" s="84"/>
      <c r="AB114" s="69"/>
      <c r="AC114" s="85">
        <f t="shared" si="26"/>
        <v>0</v>
      </c>
      <c r="AD114" s="86">
        <f t="shared" si="27"/>
        <v>0</v>
      </c>
      <c r="AE114" s="87">
        <f t="shared" si="38"/>
        <v>0</v>
      </c>
      <c r="AF114" s="69">
        <v>0</v>
      </c>
      <c r="AG114" s="65">
        <f t="shared" si="34"/>
        <v>0</v>
      </c>
    </row>
    <row r="115" spans="1:33" s="3" customFormat="1" ht="15" customHeight="1">
      <c r="A115" s="8" t="s">
        <v>94</v>
      </c>
      <c r="B115" s="20" t="s">
        <v>23</v>
      </c>
      <c r="C115" s="23" t="s">
        <v>208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5">G115+I115+M115+Q115</f>
        <v>0.8</v>
      </c>
      <c r="U115" s="65">
        <v>0.8</v>
      </c>
      <c r="V115" s="65">
        <f t="shared" si="33"/>
        <v>0</v>
      </c>
      <c r="W115" s="65">
        <f t="shared" si="41"/>
        <v>0</v>
      </c>
      <c r="X115" s="65"/>
      <c r="Y115" s="65">
        <f>G115+I115+M115+Q115</f>
        <v>0.8</v>
      </c>
      <c r="Z115" s="156">
        <f t="shared" ref="Z115:Z178" si="46">H115+J115+N115+R115</f>
        <v>3842560</v>
      </c>
      <c r="AA115" s="80"/>
      <c r="AB115" s="65"/>
      <c r="AC115" s="12">
        <f t="shared" si="26"/>
        <v>3842560</v>
      </c>
      <c r="AD115" s="88">
        <f t="shared" si="27"/>
        <v>960640</v>
      </c>
      <c r="AE115" s="13">
        <f t="shared" si="38"/>
        <v>0.8</v>
      </c>
      <c r="AF115" s="65">
        <v>0.8</v>
      </c>
      <c r="AG115" s="65">
        <f t="shared" si="34"/>
        <v>0</v>
      </c>
    </row>
    <row r="116" spans="1:33" s="3" customFormat="1" ht="15" customHeight="1">
      <c r="A116" s="8" t="s">
        <v>94</v>
      </c>
      <c r="B116" s="20" t="s">
        <v>25</v>
      </c>
      <c r="C116" s="23" t="s">
        <v>209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5"/>
        <v>0.2</v>
      </c>
      <c r="U116" s="65">
        <v>0.2</v>
      </c>
      <c r="V116" s="65">
        <f t="shared" si="33"/>
        <v>0</v>
      </c>
      <c r="W116" s="65">
        <f t="shared" si="41"/>
        <v>0</v>
      </c>
      <c r="X116" s="65"/>
      <c r="Y116" s="65">
        <f t="shared" ref="Y116:Z179" si="47">G116+I116+M116+Q116</f>
        <v>0.2</v>
      </c>
      <c r="Z116" s="156">
        <f t="shared" si="46"/>
        <v>960640</v>
      </c>
      <c r="AA116" s="80"/>
      <c r="AB116" s="65"/>
      <c r="AC116" s="12">
        <f t="shared" si="26"/>
        <v>960640</v>
      </c>
      <c r="AD116" s="88">
        <f t="shared" si="27"/>
        <v>-960640</v>
      </c>
      <c r="AE116" s="13">
        <f t="shared" si="38"/>
        <v>0.2</v>
      </c>
      <c r="AF116" s="65">
        <v>0.2</v>
      </c>
      <c r="AG116" s="65">
        <f t="shared" si="34"/>
        <v>0</v>
      </c>
    </row>
    <row r="117" spans="1:33" s="3" customFormat="1" ht="15" customHeight="1">
      <c r="A117" s="8" t="s">
        <v>94</v>
      </c>
      <c r="B117" s="20" t="s">
        <v>34</v>
      </c>
      <c r="C117" s="23" t="s">
        <v>210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33">
        <f>+O117*F117</f>
        <v>3842560</v>
      </c>
      <c r="Q117" s="42"/>
      <c r="R117" s="49">
        <f t="shared" si="32"/>
        <v>0</v>
      </c>
      <c r="S117" s="66">
        <v>0.8</v>
      </c>
      <c r="T117" s="65">
        <f t="shared" si="45"/>
        <v>0</v>
      </c>
      <c r="U117" s="65">
        <v>0</v>
      </c>
      <c r="V117" s="65">
        <f t="shared" si="33"/>
        <v>0</v>
      </c>
      <c r="W117" s="65">
        <f t="shared" si="41"/>
        <v>0.8</v>
      </c>
      <c r="X117" s="65"/>
      <c r="Y117" s="65">
        <f t="shared" si="47"/>
        <v>0</v>
      </c>
      <c r="Z117" s="156">
        <f t="shared" si="46"/>
        <v>0</v>
      </c>
      <c r="AA117" s="80"/>
      <c r="AB117" s="65"/>
      <c r="AC117" s="12">
        <f t="shared" si="26"/>
        <v>3842560</v>
      </c>
      <c r="AD117" s="88">
        <f t="shared" si="27"/>
        <v>960640</v>
      </c>
      <c r="AE117" s="13">
        <f t="shared" si="38"/>
        <v>0</v>
      </c>
      <c r="AF117" s="65">
        <v>0</v>
      </c>
      <c r="AG117" s="65">
        <f t="shared" si="34"/>
        <v>0</v>
      </c>
    </row>
    <row r="118" spans="1:33" s="3" customFormat="1" ht="15" customHeight="1">
      <c r="A118" s="8" t="s">
        <v>94</v>
      </c>
      <c r="B118" s="20" t="s">
        <v>36</v>
      </c>
      <c r="C118" s="23" t="s">
        <v>211</v>
      </c>
      <c r="D118" s="24"/>
      <c r="E118" s="42"/>
      <c r="F118" s="25"/>
      <c r="G118" s="32">
        <v>0</v>
      </c>
      <c r="H118" s="33"/>
      <c r="I118" s="32">
        <v>0</v>
      </c>
      <c r="J118" s="33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33">
        <f>+O118*F117</f>
        <v>960640</v>
      </c>
      <c r="Q118" s="42"/>
      <c r="R118" s="49">
        <f t="shared" si="32"/>
        <v>0</v>
      </c>
      <c r="S118" s="66">
        <v>0.2</v>
      </c>
      <c r="T118" s="65">
        <f t="shared" si="45"/>
        <v>0</v>
      </c>
      <c r="U118" s="65">
        <v>0</v>
      </c>
      <c r="V118" s="65">
        <f t="shared" si="33"/>
        <v>0</v>
      </c>
      <c r="W118" s="65">
        <f t="shared" si="41"/>
        <v>0.2</v>
      </c>
      <c r="X118" s="65"/>
      <c r="Y118" s="65">
        <f t="shared" si="47"/>
        <v>0</v>
      </c>
      <c r="Z118" s="156">
        <f t="shared" si="46"/>
        <v>0</v>
      </c>
      <c r="AA118" s="80"/>
      <c r="AB118" s="65"/>
      <c r="AC118" s="12">
        <f t="shared" si="26"/>
        <v>960640</v>
      </c>
      <c r="AD118" s="88">
        <f t="shared" si="27"/>
        <v>-960640</v>
      </c>
      <c r="AE118" s="13">
        <f t="shared" si="38"/>
        <v>0</v>
      </c>
      <c r="AF118" s="65">
        <v>0</v>
      </c>
      <c r="AG118" s="65">
        <f t="shared" si="34"/>
        <v>0</v>
      </c>
    </row>
    <row r="119" spans="1:33" s="3" customFormat="1" ht="15" customHeight="1">
      <c r="A119" s="8" t="s">
        <v>94</v>
      </c>
      <c r="B119" s="20" t="s">
        <v>38</v>
      </c>
      <c r="C119" s="23" t="s">
        <v>212</v>
      </c>
      <c r="D119" s="24"/>
      <c r="E119" s="42">
        <v>0.1</v>
      </c>
      <c r="F119" s="25">
        <f t="shared" ref="F119" si="48">+E119*$D$114</f>
        <v>9606400</v>
      </c>
      <c r="G119" s="32">
        <v>0.8</v>
      </c>
      <c r="H119" s="33">
        <f>+G119*F119</f>
        <v>7685120</v>
      </c>
      <c r="I119" s="32">
        <v>0</v>
      </c>
      <c r="J119" s="33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33">
        <f>+O119*F119</f>
        <v>0</v>
      </c>
      <c r="Q119" s="42"/>
      <c r="R119" s="49">
        <f t="shared" si="32"/>
        <v>0</v>
      </c>
      <c r="S119" s="66">
        <v>0.8</v>
      </c>
      <c r="T119" s="65">
        <f t="shared" si="45"/>
        <v>0.8</v>
      </c>
      <c r="U119" s="65">
        <v>0.8</v>
      </c>
      <c r="V119" s="65">
        <f t="shared" si="33"/>
        <v>0</v>
      </c>
      <c r="W119" s="65">
        <f t="shared" si="41"/>
        <v>0</v>
      </c>
      <c r="X119" s="65"/>
      <c r="Y119" s="65">
        <f t="shared" si="47"/>
        <v>0.8</v>
      </c>
      <c r="Z119" s="156">
        <f t="shared" si="46"/>
        <v>7685120</v>
      </c>
      <c r="AA119" s="80"/>
      <c r="AB119" s="65"/>
      <c r="AC119" s="12">
        <f t="shared" si="26"/>
        <v>7685120</v>
      </c>
      <c r="AD119" s="88">
        <f t="shared" si="27"/>
        <v>1921280</v>
      </c>
      <c r="AE119" s="13">
        <f t="shared" si="38"/>
        <v>0.8</v>
      </c>
      <c r="AF119" s="65">
        <v>0.8</v>
      </c>
      <c r="AG119" s="65">
        <f t="shared" si="34"/>
        <v>0</v>
      </c>
    </row>
    <row r="120" spans="1:33" s="3" customFormat="1" ht="15" customHeight="1">
      <c r="A120" s="8" t="s">
        <v>94</v>
      </c>
      <c r="B120" s="20" t="s">
        <v>40</v>
      </c>
      <c r="C120" s="90" t="s">
        <v>213</v>
      </c>
      <c r="D120" s="24"/>
      <c r="E120" s="42"/>
      <c r="F120" s="25"/>
      <c r="G120" s="32">
        <v>0</v>
      </c>
      <c r="H120" s="33"/>
      <c r="I120" s="32">
        <v>0</v>
      </c>
      <c r="J120" s="33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33">
        <f>+O120*F119</f>
        <v>1921280</v>
      </c>
      <c r="Q120" s="42">
        <v>0.1</v>
      </c>
      <c r="R120" s="49">
        <f>Q120*F119</f>
        <v>960640</v>
      </c>
      <c r="S120" s="66">
        <v>0.2</v>
      </c>
      <c r="T120" s="65">
        <f t="shared" si="45"/>
        <v>0.1</v>
      </c>
      <c r="U120" s="65">
        <v>0</v>
      </c>
      <c r="V120" s="65">
        <f t="shared" si="33"/>
        <v>0.1</v>
      </c>
      <c r="W120" s="65">
        <f t="shared" si="41"/>
        <v>0.1</v>
      </c>
      <c r="X120" s="65"/>
      <c r="Y120" s="65">
        <f t="shared" si="47"/>
        <v>0.1</v>
      </c>
      <c r="Z120" s="156">
        <f t="shared" si="46"/>
        <v>960640</v>
      </c>
      <c r="AA120" s="92">
        <v>0.2</v>
      </c>
      <c r="AB120" s="65"/>
      <c r="AC120" s="12">
        <f t="shared" si="26"/>
        <v>1921280</v>
      </c>
      <c r="AD120" s="88">
        <f t="shared" si="27"/>
        <v>-1921280</v>
      </c>
      <c r="AE120" s="13">
        <f t="shared" si="38"/>
        <v>0.1</v>
      </c>
      <c r="AF120" s="65">
        <v>0</v>
      </c>
      <c r="AG120" s="65">
        <f t="shared" si="34"/>
        <v>0.1</v>
      </c>
    </row>
    <row r="121" spans="1:33" s="3" customFormat="1" ht="15" customHeight="1">
      <c r="A121" s="8" t="s">
        <v>94</v>
      </c>
      <c r="B121" s="20" t="s">
        <v>42</v>
      </c>
      <c r="C121" s="23" t="s">
        <v>214</v>
      </c>
      <c r="D121" s="24"/>
      <c r="E121" s="42">
        <v>0.1</v>
      </c>
      <c r="F121" s="25">
        <f>+E121*$D$114</f>
        <v>9606400</v>
      </c>
      <c r="G121" s="32">
        <v>0.8</v>
      </c>
      <c r="H121" s="33">
        <f>+G121*F121</f>
        <v>7685120</v>
      </c>
      <c r="I121" s="32">
        <v>0</v>
      </c>
      <c r="J121" s="33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33">
        <f>+O121*F121</f>
        <v>0</v>
      </c>
      <c r="Q121" s="42"/>
      <c r="R121" s="49">
        <f t="shared" si="32"/>
        <v>0</v>
      </c>
      <c r="S121" s="66">
        <v>0.8</v>
      </c>
      <c r="T121" s="65">
        <f t="shared" si="45"/>
        <v>0.8</v>
      </c>
      <c r="U121" s="65">
        <v>0.8</v>
      </c>
      <c r="V121" s="65">
        <f t="shared" si="33"/>
        <v>0</v>
      </c>
      <c r="W121" s="65">
        <f t="shared" si="41"/>
        <v>0</v>
      </c>
      <c r="X121" s="65"/>
      <c r="Y121" s="65">
        <f t="shared" si="47"/>
        <v>0.8</v>
      </c>
      <c r="Z121" s="156">
        <f t="shared" si="46"/>
        <v>7685120</v>
      </c>
      <c r="AA121" s="80"/>
      <c r="AB121" s="65"/>
      <c r="AC121" s="12">
        <f t="shared" si="26"/>
        <v>7685120</v>
      </c>
      <c r="AD121" s="88">
        <f t="shared" si="27"/>
        <v>1921280</v>
      </c>
      <c r="AE121" s="13">
        <f t="shared" si="38"/>
        <v>0.8</v>
      </c>
      <c r="AF121" s="65">
        <v>0.8</v>
      </c>
      <c r="AG121" s="65">
        <f t="shared" si="34"/>
        <v>0</v>
      </c>
    </row>
    <row r="122" spans="1:33" s="3" customFormat="1" ht="15" customHeight="1">
      <c r="A122" s="8" t="s">
        <v>94</v>
      </c>
      <c r="B122" s="20" t="s">
        <v>44</v>
      </c>
      <c r="C122" s="23" t="s">
        <v>215</v>
      </c>
      <c r="D122" s="24"/>
      <c r="E122" s="42"/>
      <c r="F122" s="25"/>
      <c r="G122" s="32">
        <v>0</v>
      </c>
      <c r="H122" s="33"/>
      <c r="I122" s="32">
        <v>0.2</v>
      </c>
      <c r="J122" s="33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33">
        <f>+O122*F121</f>
        <v>0</v>
      </c>
      <c r="Q122" s="42"/>
      <c r="R122" s="49">
        <f t="shared" si="32"/>
        <v>0</v>
      </c>
      <c r="S122" s="66">
        <v>0.2</v>
      </c>
      <c r="T122" s="65">
        <f t="shared" si="45"/>
        <v>0.2</v>
      </c>
      <c r="U122" s="65">
        <v>0.2</v>
      </c>
      <c r="V122" s="65">
        <f t="shared" si="33"/>
        <v>0</v>
      </c>
      <c r="W122" s="65">
        <f t="shared" si="41"/>
        <v>0</v>
      </c>
      <c r="X122" s="65"/>
      <c r="Y122" s="65">
        <f t="shared" si="47"/>
        <v>0.2</v>
      </c>
      <c r="Z122" s="156">
        <f t="shared" si="46"/>
        <v>1921280</v>
      </c>
      <c r="AA122" s="80"/>
      <c r="AB122" s="65"/>
      <c r="AC122" s="12">
        <f t="shared" si="26"/>
        <v>1921280</v>
      </c>
      <c r="AD122" s="88">
        <f t="shared" si="27"/>
        <v>-1921280</v>
      </c>
      <c r="AE122" s="13">
        <f t="shared" si="38"/>
        <v>0.2</v>
      </c>
      <c r="AF122" s="65">
        <v>0.2</v>
      </c>
      <c r="AG122" s="65">
        <f t="shared" si="34"/>
        <v>0</v>
      </c>
    </row>
    <row r="123" spans="1:33" s="3" customFormat="1" ht="15" customHeight="1">
      <c r="A123" s="8" t="s">
        <v>94</v>
      </c>
      <c r="B123" s="20" t="s">
        <v>46</v>
      </c>
      <c r="C123" s="23" t="s">
        <v>216</v>
      </c>
      <c r="D123" s="24"/>
      <c r="E123" s="42">
        <v>0.1</v>
      </c>
      <c r="F123" s="25">
        <f>+E123*$D$114</f>
        <v>9606400</v>
      </c>
      <c r="G123" s="32">
        <v>0</v>
      </c>
      <c r="H123" s="33">
        <f>+G123*F123</f>
        <v>0</v>
      </c>
      <c r="I123" s="32">
        <v>0</v>
      </c>
      <c r="J123" s="33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33">
        <f>+O123*F123</f>
        <v>7685120</v>
      </c>
      <c r="Q123" s="42"/>
      <c r="R123" s="49">
        <f t="shared" si="32"/>
        <v>0</v>
      </c>
      <c r="S123" s="66">
        <v>0.8</v>
      </c>
      <c r="T123" s="65">
        <f t="shared" si="45"/>
        <v>0</v>
      </c>
      <c r="U123" s="65">
        <v>0</v>
      </c>
      <c r="V123" s="65">
        <f t="shared" si="33"/>
        <v>0</v>
      </c>
      <c r="W123" s="65">
        <f t="shared" si="41"/>
        <v>0.8</v>
      </c>
      <c r="X123" s="65"/>
      <c r="Y123" s="65">
        <f t="shared" si="47"/>
        <v>0</v>
      </c>
      <c r="Z123" s="156">
        <f t="shared" si="46"/>
        <v>0</v>
      </c>
      <c r="AA123" s="80"/>
      <c r="AB123" s="65"/>
      <c r="AC123" s="12">
        <f t="shared" si="26"/>
        <v>7685120</v>
      </c>
      <c r="AD123" s="88">
        <f t="shared" si="27"/>
        <v>1921280</v>
      </c>
      <c r="AE123" s="13">
        <f t="shared" si="38"/>
        <v>0</v>
      </c>
      <c r="AF123" s="65">
        <v>0</v>
      </c>
      <c r="AG123" s="65">
        <f t="shared" si="34"/>
        <v>0</v>
      </c>
    </row>
    <row r="124" spans="1:33" s="3" customFormat="1" ht="15" customHeight="1">
      <c r="A124" s="8" t="s">
        <v>94</v>
      </c>
      <c r="B124" s="20" t="s">
        <v>48</v>
      </c>
      <c r="C124" s="23" t="s">
        <v>217</v>
      </c>
      <c r="D124" s="24"/>
      <c r="E124" s="42"/>
      <c r="F124" s="25"/>
      <c r="G124" s="32">
        <v>0</v>
      </c>
      <c r="H124" s="33"/>
      <c r="I124" s="32">
        <v>0</v>
      </c>
      <c r="J124" s="33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33">
        <f>+O124*F123</f>
        <v>1921280</v>
      </c>
      <c r="Q124" s="42"/>
      <c r="R124" s="49">
        <f t="shared" si="32"/>
        <v>0</v>
      </c>
      <c r="S124" s="66">
        <v>0.2</v>
      </c>
      <c r="T124" s="65">
        <f t="shared" si="45"/>
        <v>0</v>
      </c>
      <c r="U124" s="65">
        <v>0</v>
      </c>
      <c r="V124" s="65">
        <f t="shared" si="33"/>
        <v>0</v>
      </c>
      <c r="W124" s="65">
        <f t="shared" si="41"/>
        <v>0.2</v>
      </c>
      <c r="X124" s="65"/>
      <c r="Y124" s="65">
        <f t="shared" si="47"/>
        <v>0</v>
      </c>
      <c r="Z124" s="156">
        <f t="shared" si="46"/>
        <v>0</v>
      </c>
      <c r="AA124" s="80"/>
      <c r="AB124" s="65"/>
      <c r="AC124" s="12">
        <f t="shared" si="26"/>
        <v>1921280</v>
      </c>
      <c r="AD124" s="88">
        <f t="shared" si="27"/>
        <v>-1921280</v>
      </c>
      <c r="AE124" s="13">
        <f t="shared" si="38"/>
        <v>0</v>
      </c>
      <c r="AF124" s="65">
        <v>0</v>
      </c>
      <c r="AG124" s="65">
        <f t="shared" si="34"/>
        <v>0</v>
      </c>
    </row>
    <row r="125" spans="1:33" s="3" customFormat="1" ht="30">
      <c r="A125" s="8" t="s">
        <v>94</v>
      </c>
      <c r="B125" s="20" t="s">
        <v>50</v>
      </c>
      <c r="C125" s="23" t="s">
        <v>218</v>
      </c>
      <c r="D125" s="24"/>
      <c r="E125" s="42">
        <v>0.1</v>
      </c>
      <c r="F125" s="25">
        <f>+E125*$D$114</f>
        <v>9606400</v>
      </c>
      <c r="G125" s="32">
        <v>0</v>
      </c>
      <c r="H125" s="33"/>
      <c r="I125" s="32">
        <v>0.1</v>
      </c>
      <c r="J125" s="33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33">
        <f>+O125*F125</f>
        <v>0</v>
      </c>
      <c r="Q125" s="42"/>
      <c r="R125" s="49">
        <f t="shared" si="32"/>
        <v>0</v>
      </c>
      <c r="S125" s="66">
        <v>0.8</v>
      </c>
      <c r="T125" s="65">
        <f t="shared" si="45"/>
        <v>0.79999999999999993</v>
      </c>
      <c r="U125" s="65">
        <v>0.8</v>
      </c>
      <c r="V125" s="65">
        <f t="shared" si="33"/>
        <v>0</v>
      </c>
      <c r="W125" s="65">
        <f t="shared" si="41"/>
        <v>0</v>
      </c>
      <c r="X125" s="65"/>
      <c r="Y125" s="65">
        <f t="shared" si="47"/>
        <v>0.79999999999999993</v>
      </c>
      <c r="Z125" s="156">
        <f t="shared" si="46"/>
        <v>7685120</v>
      </c>
      <c r="AA125" s="80"/>
      <c r="AB125" s="65"/>
      <c r="AC125" s="12">
        <f t="shared" si="26"/>
        <v>7685120</v>
      </c>
      <c r="AD125" s="88">
        <f t="shared" si="27"/>
        <v>1921280</v>
      </c>
      <c r="AE125" s="13">
        <f t="shared" si="38"/>
        <v>0.79999999999999993</v>
      </c>
      <c r="AF125" s="65">
        <v>0.8</v>
      </c>
      <c r="AG125" s="65">
        <f t="shared" si="34"/>
        <v>0</v>
      </c>
    </row>
    <row r="126" spans="1:33" s="3" customFormat="1" ht="30">
      <c r="A126" s="8" t="s">
        <v>94</v>
      </c>
      <c r="B126" s="20" t="s">
        <v>52</v>
      </c>
      <c r="C126" s="90" t="s">
        <v>219</v>
      </c>
      <c r="D126" s="24"/>
      <c r="E126" s="42"/>
      <c r="F126" s="25"/>
      <c r="G126" s="32">
        <v>0</v>
      </c>
      <c r="H126" s="33"/>
      <c r="I126" s="32">
        <v>0.01</v>
      </c>
      <c r="J126" s="33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33">
        <f>+O126*F125</f>
        <v>1825216</v>
      </c>
      <c r="Q126" s="42">
        <v>0.09</v>
      </c>
      <c r="R126" s="49">
        <f>Q126*F125</f>
        <v>864576</v>
      </c>
      <c r="S126" s="66">
        <v>0.2</v>
      </c>
      <c r="T126" s="65">
        <f t="shared" si="45"/>
        <v>9.9999999999999992E-2</v>
      </c>
      <c r="U126" s="65">
        <v>0.2</v>
      </c>
      <c r="V126" s="65">
        <f t="shared" si="33"/>
        <v>-0.10000000000000002</v>
      </c>
      <c r="W126" s="65">
        <f t="shared" si="41"/>
        <v>0.10000000000000002</v>
      </c>
      <c r="X126" s="65"/>
      <c r="Y126" s="65">
        <f t="shared" si="47"/>
        <v>9.9999999999999992E-2</v>
      </c>
      <c r="Z126" s="156">
        <f t="shared" si="46"/>
        <v>960640</v>
      </c>
      <c r="AA126" s="92">
        <v>0.19</v>
      </c>
      <c r="AB126" s="65"/>
      <c r="AC126" s="12">
        <f t="shared" si="26"/>
        <v>1921280</v>
      </c>
      <c r="AD126" s="88">
        <f t="shared" si="27"/>
        <v>-1921280</v>
      </c>
      <c r="AE126" s="13">
        <f t="shared" si="38"/>
        <v>9.9999999999999992E-2</v>
      </c>
      <c r="AF126" s="65">
        <v>0.2</v>
      </c>
      <c r="AG126" s="65">
        <f t="shared" si="34"/>
        <v>-0.10000000000000002</v>
      </c>
    </row>
    <row r="127" spans="1:33" s="3" customFormat="1" ht="15" customHeight="1">
      <c r="A127" s="8" t="s">
        <v>94</v>
      </c>
      <c r="B127" s="20" t="s">
        <v>54</v>
      </c>
      <c r="C127" s="90" t="s">
        <v>220</v>
      </c>
      <c r="D127" s="24"/>
      <c r="E127" s="32">
        <v>0.1</v>
      </c>
      <c r="F127" s="25">
        <f>+E127*$D$114</f>
        <v>9606400</v>
      </c>
      <c r="G127" s="32">
        <v>0</v>
      </c>
      <c r="H127" s="33"/>
      <c r="I127" s="32">
        <v>0</v>
      </c>
      <c r="J127" s="33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33">
        <f>+O127*F127</f>
        <v>7685120</v>
      </c>
      <c r="Q127" s="42">
        <v>0.8</v>
      </c>
      <c r="R127" s="49">
        <f t="shared" si="32"/>
        <v>7685120</v>
      </c>
      <c r="S127" s="66">
        <v>0.8</v>
      </c>
      <c r="T127" s="65">
        <f t="shared" si="45"/>
        <v>0.8</v>
      </c>
      <c r="U127" s="65">
        <v>0.8</v>
      </c>
      <c r="V127" s="65">
        <f t="shared" si="33"/>
        <v>0</v>
      </c>
      <c r="W127" s="65">
        <f t="shared" si="41"/>
        <v>0</v>
      </c>
      <c r="X127" s="65"/>
      <c r="Y127" s="65">
        <f t="shared" si="47"/>
        <v>0.8</v>
      </c>
      <c r="Z127" s="156">
        <f t="shared" si="46"/>
        <v>7685120</v>
      </c>
      <c r="AA127" s="93">
        <v>0.8</v>
      </c>
      <c r="AB127" s="65"/>
      <c r="AC127" s="12">
        <f t="shared" si="26"/>
        <v>7685120</v>
      </c>
      <c r="AD127" s="88">
        <f t="shared" si="27"/>
        <v>1921280</v>
      </c>
      <c r="AE127" s="13">
        <f t="shared" si="38"/>
        <v>0.8</v>
      </c>
      <c r="AF127" s="65">
        <v>0.8</v>
      </c>
      <c r="AG127" s="65">
        <f t="shared" si="34"/>
        <v>0</v>
      </c>
    </row>
    <row r="128" spans="1:33" s="3" customFormat="1" ht="14.25" customHeight="1">
      <c r="A128" s="8" t="s">
        <v>94</v>
      </c>
      <c r="B128" s="20" t="s">
        <v>56</v>
      </c>
      <c r="C128" s="90" t="s">
        <v>221</v>
      </c>
      <c r="D128" s="24"/>
      <c r="E128" s="32"/>
      <c r="F128" s="25"/>
      <c r="G128" s="32">
        <v>0</v>
      </c>
      <c r="H128" s="33"/>
      <c r="I128" s="32">
        <v>0</v>
      </c>
      <c r="J128" s="33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33">
        <f>+O128*F127</f>
        <v>1921280</v>
      </c>
      <c r="Q128" s="42">
        <v>0.1</v>
      </c>
      <c r="R128" s="49">
        <f>Q128*F127</f>
        <v>960640</v>
      </c>
      <c r="S128" s="66">
        <v>0.2</v>
      </c>
      <c r="T128" s="65">
        <f t="shared" si="45"/>
        <v>0.1</v>
      </c>
      <c r="U128" s="65">
        <v>0.2</v>
      </c>
      <c r="V128" s="65">
        <f t="shared" si="33"/>
        <v>-0.1</v>
      </c>
      <c r="W128" s="65">
        <f t="shared" si="41"/>
        <v>0.1</v>
      </c>
      <c r="X128" s="65"/>
      <c r="Y128" s="65">
        <f t="shared" si="47"/>
        <v>0.1</v>
      </c>
      <c r="Z128" s="156">
        <f t="shared" si="46"/>
        <v>960640</v>
      </c>
      <c r="AA128" s="93">
        <v>0.2</v>
      </c>
      <c r="AB128" s="65"/>
      <c r="AC128" s="12">
        <f t="shared" si="26"/>
        <v>1921280</v>
      </c>
      <c r="AD128" s="88">
        <f t="shared" si="27"/>
        <v>-1921280</v>
      </c>
      <c r="AE128" s="13">
        <f t="shared" si="38"/>
        <v>0.1</v>
      </c>
      <c r="AF128" s="65">
        <v>0.2</v>
      </c>
      <c r="AG128" s="65">
        <f t="shared" si="34"/>
        <v>-0.1</v>
      </c>
    </row>
    <row r="129" spans="1:33" s="3" customFormat="1" ht="15" customHeight="1">
      <c r="A129" s="8" t="s">
        <v>94</v>
      </c>
      <c r="B129" s="20" t="s">
        <v>58</v>
      </c>
      <c r="C129" s="23" t="s">
        <v>222</v>
      </c>
      <c r="D129" s="24"/>
      <c r="E129" s="32">
        <v>0.05</v>
      </c>
      <c r="F129" s="25">
        <f>+E129*$D$114</f>
        <v>4803200</v>
      </c>
      <c r="G129" s="32">
        <v>0</v>
      </c>
      <c r="H129" s="33"/>
      <c r="I129" s="32">
        <v>0</v>
      </c>
      <c r="J129" s="33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33">
        <f>+O129*F129</f>
        <v>3842560</v>
      </c>
      <c r="Q129" s="42"/>
      <c r="R129" s="49">
        <f t="shared" si="32"/>
        <v>0</v>
      </c>
      <c r="S129" s="66">
        <v>0.8</v>
      </c>
      <c r="T129" s="65">
        <f t="shared" si="45"/>
        <v>0</v>
      </c>
      <c r="U129" s="65">
        <v>0</v>
      </c>
      <c r="V129" s="65">
        <f t="shared" si="33"/>
        <v>0</v>
      </c>
      <c r="W129" s="65">
        <f t="shared" si="41"/>
        <v>0.8</v>
      </c>
      <c r="X129" s="65"/>
      <c r="Y129" s="65">
        <f t="shared" si="47"/>
        <v>0</v>
      </c>
      <c r="Z129" s="156">
        <f t="shared" si="46"/>
        <v>0</v>
      </c>
      <c r="AA129" s="80"/>
      <c r="AB129" s="65"/>
      <c r="AC129" s="12">
        <f t="shared" si="26"/>
        <v>3842560</v>
      </c>
      <c r="AD129" s="88">
        <f t="shared" si="27"/>
        <v>960640</v>
      </c>
      <c r="AE129" s="13">
        <f t="shared" si="38"/>
        <v>0</v>
      </c>
      <c r="AF129" s="65">
        <v>0</v>
      </c>
      <c r="AG129" s="65">
        <f t="shared" si="34"/>
        <v>0</v>
      </c>
    </row>
    <row r="130" spans="1:33" s="3" customFormat="1" ht="15" customHeight="1">
      <c r="A130" s="8" t="s">
        <v>94</v>
      </c>
      <c r="B130" s="20" t="s">
        <v>60</v>
      </c>
      <c r="C130" s="23" t="s">
        <v>223</v>
      </c>
      <c r="D130" s="24"/>
      <c r="E130" s="32"/>
      <c r="F130" s="25"/>
      <c r="G130" s="32">
        <v>0</v>
      </c>
      <c r="H130" s="33"/>
      <c r="I130" s="32">
        <v>0</v>
      </c>
      <c r="J130" s="33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33">
        <f>+O130*F129</f>
        <v>960640</v>
      </c>
      <c r="Q130" s="42"/>
      <c r="R130" s="49">
        <f t="shared" si="32"/>
        <v>0</v>
      </c>
      <c r="S130" s="66">
        <v>0.2</v>
      </c>
      <c r="T130" s="65">
        <f t="shared" si="45"/>
        <v>0</v>
      </c>
      <c r="U130" s="65">
        <v>0</v>
      </c>
      <c r="V130" s="65">
        <f t="shared" si="33"/>
        <v>0</v>
      </c>
      <c r="W130" s="65">
        <f t="shared" si="41"/>
        <v>0.2</v>
      </c>
      <c r="X130" s="65"/>
      <c r="Y130" s="65">
        <f t="shared" si="47"/>
        <v>0</v>
      </c>
      <c r="Z130" s="156">
        <f t="shared" si="46"/>
        <v>0</v>
      </c>
      <c r="AA130" s="80"/>
      <c r="AB130" s="65"/>
      <c r="AC130" s="12">
        <f t="shared" si="26"/>
        <v>960640</v>
      </c>
      <c r="AD130" s="88">
        <f t="shared" si="27"/>
        <v>-960640</v>
      </c>
      <c r="AE130" s="13">
        <f t="shared" si="38"/>
        <v>0</v>
      </c>
      <c r="AF130" s="65">
        <v>0</v>
      </c>
      <c r="AG130" s="65">
        <f t="shared" si="34"/>
        <v>0</v>
      </c>
    </row>
    <row r="131" spans="1:33" s="3" customFormat="1" ht="15" customHeight="1">
      <c r="A131" s="8" t="s">
        <v>94</v>
      </c>
      <c r="B131" s="20" t="s">
        <v>62</v>
      </c>
      <c r="C131" s="90" t="s">
        <v>224</v>
      </c>
      <c r="D131" s="24"/>
      <c r="E131" s="32">
        <v>0.05</v>
      </c>
      <c r="F131" s="25">
        <f>+E131*$D$114</f>
        <v>4803200</v>
      </c>
      <c r="G131" s="32">
        <v>0</v>
      </c>
      <c r="H131" s="33"/>
      <c r="I131" s="32">
        <v>0</v>
      </c>
      <c r="J131" s="33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33">
        <f>+O131*F131</f>
        <v>3842560</v>
      </c>
      <c r="Q131" s="42">
        <v>0.8</v>
      </c>
      <c r="R131" s="49">
        <f t="shared" si="32"/>
        <v>3842560</v>
      </c>
      <c r="S131" s="66">
        <v>0.8</v>
      </c>
      <c r="T131" s="65">
        <f t="shared" si="45"/>
        <v>0.8</v>
      </c>
      <c r="U131" s="65">
        <v>0.8</v>
      </c>
      <c r="V131" s="65">
        <f t="shared" si="33"/>
        <v>0</v>
      </c>
      <c r="W131" s="65">
        <f t="shared" si="41"/>
        <v>0</v>
      </c>
      <c r="X131" s="65"/>
      <c r="Y131" s="65">
        <f t="shared" si="47"/>
        <v>0.8</v>
      </c>
      <c r="Z131" s="156">
        <f t="shared" si="46"/>
        <v>3842560</v>
      </c>
      <c r="AA131" s="93">
        <v>0.8</v>
      </c>
      <c r="AB131" s="65"/>
      <c r="AC131" s="12">
        <f t="shared" si="26"/>
        <v>3842560</v>
      </c>
      <c r="AD131" s="88">
        <f t="shared" si="27"/>
        <v>960640</v>
      </c>
      <c r="AE131" s="13">
        <f t="shared" si="38"/>
        <v>0.8</v>
      </c>
      <c r="AF131" s="65">
        <v>0.8</v>
      </c>
      <c r="AG131" s="65">
        <f t="shared" si="34"/>
        <v>0</v>
      </c>
    </row>
    <row r="132" spans="1:33" s="3" customFormat="1" ht="15" customHeight="1">
      <c r="A132" s="8" t="s">
        <v>94</v>
      </c>
      <c r="B132" s="20" t="s">
        <v>64</v>
      </c>
      <c r="C132" s="90" t="s">
        <v>225</v>
      </c>
      <c r="D132" s="24"/>
      <c r="E132" s="32"/>
      <c r="F132" s="25"/>
      <c r="G132" s="32">
        <v>0</v>
      </c>
      <c r="H132" s="33"/>
      <c r="I132" s="32">
        <v>0</v>
      </c>
      <c r="J132" s="33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33">
        <f>+O132*F131</f>
        <v>960640</v>
      </c>
      <c r="Q132" s="42">
        <v>0.1</v>
      </c>
      <c r="R132" s="49">
        <f>Q132*F131</f>
        <v>480320</v>
      </c>
      <c r="S132" s="66">
        <v>0.2</v>
      </c>
      <c r="T132" s="65">
        <f t="shared" si="45"/>
        <v>0.1</v>
      </c>
      <c r="U132" s="65">
        <v>0.2</v>
      </c>
      <c r="V132" s="65">
        <f t="shared" si="33"/>
        <v>-0.1</v>
      </c>
      <c r="W132" s="65">
        <f t="shared" si="41"/>
        <v>0.1</v>
      </c>
      <c r="X132" s="65"/>
      <c r="Y132" s="65">
        <f t="shared" si="47"/>
        <v>0.1</v>
      </c>
      <c r="Z132" s="156">
        <f t="shared" si="46"/>
        <v>480320</v>
      </c>
      <c r="AA132" s="93">
        <v>0.2</v>
      </c>
      <c r="AB132" s="65"/>
      <c r="AC132" s="12">
        <f t="shared" si="26"/>
        <v>960640</v>
      </c>
      <c r="AD132" s="88">
        <f t="shared" si="27"/>
        <v>-960640</v>
      </c>
      <c r="AE132" s="13">
        <f t="shared" si="38"/>
        <v>0.1</v>
      </c>
      <c r="AF132" s="65">
        <v>0.2</v>
      </c>
      <c r="AG132" s="65">
        <f t="shared" si="34"/>
        <v>-0.1</v>
      </c>
    </row>
    <row r="133" spans="1:33" s="3" customFormat="1" ht="15" customHeight="1">
      <c r="A133" s="8" t="s">
        <v>94</v>
      </c>
      <c r="B133" s="20" t="s">
        <v>66</v>
      </c>
      <c r="C133" s="23" t="s">
        <v>226</v>
      </c>
      <c r="D133" s="24"/>
      <c r="E133" s="42">
        <v>0.05</v>
      </c>
      <c r="F133" s="25">
        <f>+E133*$D$114</f>
        <v>4803200</v>
      </c>
      <c r="G133" s="32">
        <v>0</v>
      </c>
      <c r="H133" s="33"/>
      <c r="I133" s="32">
        <v>0</v>
      </c>
      <c r="J133" s="33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33">
        <f>+O133*F133</f>
        <v>3842560</v>
      </c>
      <c r="Q133" s="42"/>
      <c r="R133" s="49">
        <f t="shared" si="32"/>
        <v>0</v>
      </c>
      <c r="S133" s="66">
        <v>0.8</v>
      </c>
      <c r="T133" s="65">
        <f t="shared" si="45"/>
        <v>0</v>
      </c>
      <c r="U133" s="65">
        <v>0</v>
      </c>
      <c r="V133" s="65">
        <f t="shared" si="33"/>
        <v>0</v>
      </c>
      <c r="W133" s="65">
        <f t="shared" si="41"/>
        <v>0.8</v>
      </c>
      <c r="X133" s="65"/>
      <c r="Y133" s="65">
        <f t="shared" si="47"/>
        <v>0</v>
      </c>
      <c r="Z133" s="156">
        <f t="shared" si="46"/>
        <v>0</v>
      </c>
      <c r="AA133" s="80"/>
      <c r="AB133" s="65"/>
      <c r="AC133" s="12">
        <f t="shared" si="26"/>
        <v>3842560</v>
      </c>
      <c r="AD133" s="88">
        <f t="shared" si="27"/>
        <v>960640</v>
      </c>
      <c r="AE133" s="13">
        <f t="shared" si="38"/>
        <v>0</v>
      </c>
      <c r="AF133" s="65">
        <v>0</v>
      </c>
      <c r="AG133" s="65">
        <f t="shared" si="34"/>
        <v>0</v>
      </c>
    </row>
    <row r="134" spans="1:33" s="3" customFormat="1" ht="15" customHeight="1">
      <c r="A134" s="8" t="s">
        <v>94</v>
      </c>
      <c r="B134" s="20" t="s">
        <v>68</v>
      </c>
      <c r="C134" s="23" t="s">
        <v>227</v>
      </c>
      <c r="D134" s="24"/>
      <c r="E134" s="42"/>
      <c r="F134" s="25"/>
      <c r="G134" s="32">
        <v>0</v>
      </c>
      <c r="H134" s="33"/>
      <c r="I134" s="32">
        <v>0</v>
      </c>
      <c r="J134" s="33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33">
        <f>+O134*F133</f>
        <v>960640</v>
      </c>
      <c r="Q134" s="42"/>
      <c r="R134" s="49">
        <f t="shared" si="32"/>
        <v>0</v>
      </c>
      <c r="S134" s="66">
        <v>0.2</v>
      </c>
      <c r="T134" s="65">
        <f t="shared" si="45"/>
        <v>0</v>
      </c>
      <c r="U134" s="65">
        <v>0</v>
      </c>
      <c r="V134" s="65">
        <f t="shared" si="33"/>
        <v>0</v>
      </c>
      <c r="W134" s="65">
        <f t="shared" si="41"/>
        <v>0.2</v>
      </c>
      <c r="X134" s="65"/>
      <c r="Y134" s="65">
        <f t="shared" si="47"/>
        <v>0</v>
      </c>
      <c r="Z134" s="156">
        <f t="shared" si="46"/>
        <v>0</v>
      </c>
      <c r="AA134" s="80"/>
      <c r="AB134" s="65"/>
      <c r="AC134" s="12">
        <f t="shared" ref="AC134:AC197" si="49">H134+J134+L134+P134</f>
        <v>960640</v>
      </c>
      <c r="AD134" s="88">
        <f t="shared" ref="AD134:AD197" si="50">F134-AC134</f>
        <v>-960640</v>
      </c>
      <c r="AE134" s="13">
        <f t="shared" ref="AE134:AE164" si="51">G134+I134+M134+Q134</f>
        <v>0</v>
      </c>
      <c r="AF134" s="65">
        <v>0</v>
      </c>
      <c r="AG134" s="65">
        <f t="shared" si="34"/>
        <v>0</v>
      </c>
    </row>
    <row r="135" spans="1:33" s="3" customFormat="1" ht="15" customHeight="1">
      <c r="A135" s="8" t="s">
        <v>94</v>
      </c>
      <c r="B135" s="20" t="s">
        <v>70</v>
      </c>
      <c r="C135" s="23" t="s">
        <v>228</v>
      </c>
      <c r="D135" s="24"/>
      <c r="E135" s="42">
        <v>0.05</v>
      </c>
      <c r="F135" s="25">
        <f>+E135*$D$114</f>
        <v>4803200</v>
      </c>
      <c r="G135" s="32">
        <v>0</v>
      </c>
      <c r="H135" s="33"/>
      <c r="I135" s="32">
        <v>0.8</v>
      </c>
      <c r="J135" s="33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2">M135*F135</f>
        <v>0</v>
      </c>
      <c r="O135" s="32">
        <v>0</v>
      </c>
      <c r="P135" s="33">
        <f>+O135*F135</f>
        <v>0</v>
      </c>
      <c r="Q135" s="42"/>
      <c r="R135" s="49">
        <f t="shared" ref="R135:R198" si="53">Q135*F135</f>
        <v>0</v>
      </c>
      <c r="S135" s="66">
        <v>0.8</v>
      </c>
      <c r="T135" s="65">
        <f t="shared" si="45"/>
        <v>0.8</v>
      </c>
      <c r="U135" s="65">
        <v>0.8</v>
      </c>
      <c r="V135" s="65">
        <f t="shared" ref="V135:V198" si="54">T135-U135</f>
        <v>0</v>
      </c>
      <c r="W135" s="65">
        <f t="shared" si="41"/>
        <v>0</v>
      </c>
      <c r="X135" s="65"/>
      <c r="Y135" s="65">
        <f t="shared" si="47"/>
        <v>0.8</v>
      </c>
      <c r="Z135" s="156">
        <f t="shared" si="46"/>
        <v>3842560</v>
      </c>
      <c r="AA135" s="80"/>
      <c r="AB135" s="65"/>
      <c r="AC135" s="12">
        <f t="shared" si="49"/>
        <v>3842560</v>
      </c>
      <c r="AD135" s="88">
        <f t="shared" si="50"/>
        <v>960640</v>
      </c>
      <c r="AE135" s="13">
        <f t="shared" si="51"/>
        <v>0.8</v>
      </c>
      <c r="AF135" s="65">
        <v>0.8</v>
      </c>
      <c r="AG135" s="65">
        <f t="shared" ref="AG135:AG198" si="55">AE135-AF135</f>
        <v>0</v>
      </c>
    </row>
    <row r="136" spans="1:33" s="3" customFormat="1" ht="15" customHeight="1">
      <c r="A136" s="8" t="s">
        <v>94</v>
      </c>
      <c r="B136" s="20" t="s">
        <v>72</v>
      </c>
      <c r="C136" s="90" t="s">
        <v>229</v>
      </c>
      <c r="D136" s="24"/>
      <c r="E136" s="42"/>
      <c r="F136" s="25"/>
      <c r="G136" s="32">
        <v>0</v>
      </c>
      <c r="H136" s="33"/>
      <c r="I136" s="32">
        <v>0.1</v>
      </c>
      <c r="J136" s="33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2"/>
        <v>0</v>
      </c>
      <c r="O136" s="32">
        <v>0.1</v>
      </c>
      <c r="P136" s="33">
        <f>+O136*F135</f>
        <v>480320</v>
      </c>
      <c r="Q136" s="42">
        <v>0.05</v>
      </c>
      <c r="R136" s="49">
        <f>Q136*F135</f>
        <v>240160</v>
      </c>
      <c r="S136" s="66">
        <v>0.2</v>
      </c>
      <c r="T136" s="65">
        <f t="shared" si="45"/>
        <v>0.15000000000000002</v>
      </c>
      <c r="U136" s="65">
        <v>0.14000000000000001</v>
      </c>
      <c r="V136" s="65">
        <f t="shared" si="54"/>
        <v>1.0000000000000009E-2</v>
      </c>
      <c r="W136" s="65">
        <f t="shared" si="41"/>
        <v>4.9999999999999989E-2</v>
      </c>
      <c r="X136" s="65"/>
      <c r="Y136" s="65">
        <f t="shared" si="47"/>
        <v>0.15000000000000002</v>
      </c>
      <c r="Z136" s="156">
        <f t="shared" si="46"/>
        <v>720480</v>
      </c>
      <c r="AA136" s="98">
        <v>0.15</v>
      </c>
      <c r="AB136" s="65"/>
      <c r="AC136" s="12">
        <f t="shared" si="49"/>
        <v>960640</v>
      </c>
      <c r="AD136" s="88">
        <f t="shared" si="50"/>
        <v>-960640</v>
      </c>
      <c r="AE136" s="13">
        <f t="shared" si="51"/>
        <v>0.15000000000000002</v>
      </c>
      <c r="AF136" s="65">
        <v>0.14000000000000001</v>
      </c>
      <c r="AG136" s="65">
        <f t="shared" si="55"/>
        <v>1.0000000000000009E-2</v>
      </c>
    </row>
    <row r="137" spans="1:33" s="3" customFormat="1" ht="15" customHeight="1">
      <c r="A137" s="8" t="s">
        <v>94</v>
      </c>
      <c r="B137" s="20" t="s">
        <v>74</v>
      </c>
      <c r="C137" s="23" t="s">
        <v>230</v>
      </c>
      <c r="D137" s="24"/>
      <c r="E137" s="42">
        <v>0.05</v>
      </c>
      <c r="F137" s="25">
        <f>+E137*$D$114</f>
        <v>4803200</v>
      </c>
      <c r="G137" s="32">
        <v>0.8</v>
      </c>
      <c r="H137" s="33">
        <f>G137*F137</f>
        <v>3842560</v>
      </c>
      <c r="I137" s="32">
        <v>0</v>
      </c>
      <c r="J137" s="33"/>
      <c r="K137" s="53">
        <v>0</v>
      </c>
      <c r="L137" s="33">
        <f>F137*K137</f>
        <v>0</v>
      </c>
      <c r="M137" s="42">
        <v>0</v>
      </c>
      <c r="N137" s="49">
        <f t="shared" si="52"/>
        <v>0</v>
      </c>
      <c r="O137" s="32">
        <v>0</v>
      </c>
      <c r="P137" s="33">
        <f>+O137*F137</f>
        <v>0</v>
      </c>
      <c r="Q137" s="42"/>
      <c r="R137" s="49">
        <f t="shared" si="53"/>
        <v>0</v>
      </c>
      <c r="S137" s="66">
        <v>0.8</v>
      </c>
      <c r="T137" s="65">
        <f t="shared" si="45"/>
        <v>0.8</v>
      </c>
      <c r="U137" s="65">
        <v>0.8</v>
      </c>
      <c r="V137" s="65">
        <f t="shared" si="54"/>
        <v>0</v>
      </c>
      <c r="W137" s="65">
        <f t="shared" si="41"/>
        <v>0</v>
      </c>
      <c r="X137" s="65"/>
      <c r="Y137" s="65">
        <f t="shared" si="47"/>
        <v>0.8</v>
      </c>
      <c r="Z137" s="156">
        <f t="shared" si="46"/>
        <v>3842560</v>
      </c>
      <c r="AA137" s="80"/>
      <c r="AB137" s="65"/>
      <c r="AC137" s="12">
        <f t="shared" si="49"/>
        <v>3842560</v>
      </c>
      <c r="AD137" s="88">
        <f t="shared" si="50"/>
        <v>960640</v>
      </c>
      <c r="AE137" s="13">
        <f t="shared" si="51"/>
        <v>0.8</v>
      </c>
      <c r="AF137" s="65">
        <v>0.8</v>
      </c>
      <c r="AG137" s="65">
        <f t="shared" si="55"/>
        <v>0</v>
      </c>
    </row>
    <row r="138" spans="1:33" s="3" customFormat="1" ht="15" customHeight="1">
      <c r="A138" s="8" t="s">
        <v>94</v>
      </c>
      <c r="B138" s="20" t="s">
        <v>76</v>
      </c>
      <c r="C138" s="90" t="s">
        <v>231</v>
      </c>
      <c r="D138" s="24"/>
      <c r="E138" s="42"/>
      <c r="F138" s="25"/>
      <c r="G138" s="32">
        <v>0</v>
      </c>
      <c r="H138" s="33"/>
      <c r="I138" s="32">
        <v>0.08</v>
      </c>
      <c r="J138" s="33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2"/>
        <v>0</v>
      </c>
      <c r="O138" s="32">
        <v>0.12</v>
      </c>
      <c r="P138" s="33">
        <f>+O138*F137</f>
        <v>576384</v>
      </c>
      <c r="Q138" s="42">
        <v>7.0000000000000007E-2</v>
      </c>
      <c r="R138" s="49">
        <f>Q138*F137</f>
        <v>336224.00000000006</v>
      </c>
      <c r="S138" s="66">
        <v>0.2</v>
      </c>
      <c r="T138" s="65">
        <f t="shared" si="45"/>
        <v>0.15000000000000002</v>
      </c>
      <c r="U138" s="65">
        <v>0.14000000000000001</v>
      </c>
      <c r="V138" s="65">
        <f t="shared" si="54"/>
        <v>1.0000000000000009E-2</v>
      </c>
      <c r="W138" s="65">
        <f t="shared" si="41"/>
        <v>4.9999999999999989E-2</v>
      </c>
      <c r="X138" s="65"/>
      <c r="Y138" s="65">
        <f t="shared" si="47"/>
        <v>0.15000000000000002</v>
      </c>
      <c r="Z138" s="156">
        <f t="shared" si="46"/>
        <v>720480</v>
      </c>
      <c r="AA138" s="98">
        <v>0.15</v>
      </c>
      <c r="AB138" s="65"/>
      <c r="AC138" s="12">
        <f t="shared" si="49"/>
        <v>960640</v>
      </c>
      <c r="AD138" s="88">
        <f t="shared" si="50"/>
        <v>-960640</v>
      </c>
      <c r="AE138" s="13">
        <f t="shared" si="51"/>
        <v>0.15000000000000002</v>
      </c>
      <c r="AF138" s="65">
        <v>0.14000000000000001</v>
      </c>
      <c r="AG138" s="65">
        <f t="shared" si="55"/>
        <v>1.0000000000000009E-2</v>
      </c>
    </row>
    <row r="139" spans="1:33" s="3" customFormat="1" ht="15" customHeight="1">
      <c r="A139" s="8" t="s">
        <v>94</v>
      </c>
      <c r="B139" s="20" t="s">
        <v>78</v>
      </c>
      <c r="C139" s="23" t="s">
        <v>232</v>
      </c>
      <c r="D139" s="24"/>
      <c r="E139" s="42">
        <v>0.05</v>
      </c>
      <c r="F139" s="25">
        <f>+E139*$D$114</f>
        <v>4803200</v>
      </c>
      <c r="G139" s="32">
        <v>0</v>
      </c>
      <c r="H139" s="33"/>
      <c r="I139" s="32">
        <v>0.72</v>
      </c>
      <c r="J139" s="33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2"/>
        <v>0</v>
      </c>
      <c r="O139" s="32">
        <v>8.0000000000000099E-2</v>
      </c>
      <c r="P139" s="33">
        <f>+O139*F139</f>
        <v>384256.00000000047</v>
      </c>
      <c r="Q139" s="42"/>
      <c r="R139" s="49">
        <f t="shared" si="53"/>
        <v>0</v>
      </c>
      <c r="S139" s="66">
        <v>0.8</v>
      </c>
      <c r="T139" s="65">
        <f t="shared" si="45"/>
        <v>0.72</v>
      </c>
      <c r="U139" s="65">
        <v>0.72</v>
      </c>
      <c r="V139" s="65">
        <f t="shared" si="54"/>
        <v>0</v>
      </c>
      <c r="W139" s="65">
        <f t="shared" si="41"/>
        <v>8.0000000000000071E-2</v>
      </c>
      <c r="X139" s="65"/>
      <c r="Y139" s="65">
        <f t="shared" si="47"/>
        <v>0.72</v>
      </c>
      <c r="Z139" s="156">
        <f t="shared" si="46"/>
        <v>3458304</v>
      </c>
      <c r="AA139" s="80"/>
      <c r="AB139" s="65"/>
      <c r="AC139" s="12">
        <f t="shared" si="49"/>
        <v>3842560.0000000005</v>
      </c>
      <c r="AD139" s="88">
        <f t="shared" si="50"/>
        <v>960639.99999999953</v>
      </c>
      <c r="AE139" s="13">
        <f t="shared" si="51"/>
        <v>0.72</v>
      </c>
      <c r="AF139" s="65">
        <v>0.72</v>
      </c>
      <c r="AG139" s="65">
        <f t="shared" si="55"/>
        <v>0</v>
      </c>
    </row>
    <row r="140" spans="1:33" s="3" customFormat="1" ht="15" customHeight="1">
      <c r="A140" s="8" t="s">
        <v>94</v>
      </c>
      <c r="B140" s="20" t="s">
        <v>80</v>
      </c>
      <c r="C140" s="23" t="s">
        <v>233</v>
      </c>
      <c r="D140" s="24"/>
      <c r="E140" s="42"/>
      <c r="F140" s="25"/>
      <c r="G140" s="32">
        <v>0</v>
      </c>
      <c r="H140" s="33"/>
      <c r="I140" s="32">
        <v>0.18</v>
      </c>
      <c r="J140" s="33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2"/>
        <v>0</v>
      </c>
      <c r="O140" s="32">
        <v>0.02</v>
      </c>
      <c r="P140" s="33">
        <f>+O140*F139</f>
        <v>96064</v>
      </c>
      <c r="Q140" s="42"/>
      <c r="R140" s="49">
        <f t="shared" si="53"/>
        <v>0</v>
      </c>
      <c r="S140" s="66">
        <v>0.2</v>
      </c>
      <c r="T140" s="65">
        <f t="shared" si="45"/>
        <v>0.18</v>
      </c>
      <c r="U140" s="65">
        <v>0.18</v>
      </c>
      <c r="V140" s="65">
        <f t="shared" si="54"/>
        <v>0</v>
      </c>
      <c r="W140" s="65">
        <f t="shared" si="41"/>
        <v>2.0000000000000018E-2</v>
      </c>
      <c r="X140" s="65"/>
      <c r="Y140" s="65">
        <f t="shared" si="47"/>
        <v>0.18</v>
      </c>
      <c r="Z140" s="156">
        <f t="shared" si="46"/>
        <v>864576</v>
      </c>
      <c r="AA140" s="80"/>
      <c r="AB140" s="65"/>
      <c r="AC140" s="12">
        <f t="shared" si="49"/>
        <v>960640</v>
      </c>
      <c r="AD140" s="88">
        <f t="shared" si="50"/>
        <v>-960640</v>
      </c>
      <c r="AE140" s="13">
        <f t="shared" si="51"/>
        <v>0.18</v>
      </c>
      <c r="AF140" s="65">
        <v>0.18</v>
      </c>
      <c r="AG140" s="65">
        <f t="shared" si="55"/>
        <v>0</v>
      </c>
    </row>
    <row r="141" spans="1:33" s="3" customFormat="1" ht="15" customHeight="1">
      <c r="A141" s="8" t="s">
        <v>94</v>
      </c>
      <c r="B141" s="20" t="s">
        <v>82</v>
      </c>
      <c r="C141" s="90" t="s">
        <v>234</v>
      </c>
      <c r="D141" s="24"/>
      <c r="E141" s="42">
        <v>0.05</v>
      </c>
      <c r="F141" s="25">
        <f>+E141*$D$114</f>
        <v>4803200</v>
      </c>
      <c r="G141" s="32">
        <v>0.7</v>
      </c>
      <c r="H141" s="33">
        <f>G141*F141</f>
        <v>3362240</v>
      </c>
      <c r="I141" s="32">
        <v>0.1</v>
      </c>
      <c r="J141" s="33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2"/>
        <v>0</v>
      </c>
      <c r="O141" s="32">
        <v>0.2</v>
      </c>
      <c r="P141" s="33">
        <f>+O141*F141</f>
        <v>960640</v>
      </c>
      <c r="Q141" s="42">
        <v>0.05</v>
      </c>
      <c r="R141" s="49">
        <f t="shared" si="53"/>
        <v>240160</v>
      </c>
      <c r="S141" s="66">
        <v>1</v>
      </c>
      <c r="T141" s="65">
        <f t="shared" si="45"/>
        <v>0.85</v>
      </c>
      <c r="U141" s="65">
        <v>0.8</v>
      </c>
      <c r="V141" s="65">
        <f t="shared" si="54"/>
        <v>4.9999999999999933E-2</v>
      </c>
      <c r="W141" s="65">
        <f t="shared" si="41"/>
        <v>0.15000000000000002</v>
      </c>
      <c r="X141" s="65"/>
      <c r="Y141" s="65">
        <f t="shared" si="47"/>
        <v>0.85</v>
      </c>
      <c r="Z141" s="156">
        <f t="shared" si="46"/>
        <v>4082720</v>
      </c>
      <c r="AA141" s="98">
        <v>0.9</v>
      </c>
      <c r="AB141" s="65"/>
      <c r="AC141" s="12">
        <f t="shared" si="49"/>
        <v>4803200</v>
      </c>
      <c r="AD141" s="88">
        <f t="shared" si="50"/>
        <v>0</v>
      </c>
      <c r="AE141" s="13">
        <f t="shared" si="51"/>
        <v>0.85</v>
      </c>
      <c r="AF141" s="65">
        <v>0.8</v>
      </c>
      <c r="AG141" s="65">
        <f t="shared" si="55"/>
        <v>4.9999999999999933E-2</v>
      </c>
    </row>
    <row r="142" spans="1:33" s="3" customFormat="1" ht="15" customHeight="1">
      <c r="A142" s="8" t="s">
        <v>94</v>
      </c>
      <c r="B142" s="20" t="s">
        <v>84</v>
      </c>
      <c r="C142" s="90" t="s">
        <v>235</v>
      </c>
      <c r="D142" s="45"/>
      <c r="E142" s="42">
        <v>0.05</v>
      </c>
      <c r="F142" s="25">
        <f>+E142*$D$114</f>
        <v>4803200</v>
      </c>
      <c r="G142" s="32">
        <v>0</v>
      </c>
      <c r="H142" s="33">
        <f t="shared" ref="H142" si="56">+G142*F142</f>
        <v>0</v>
      </c>
      <c r="I142" s="32">
        <v>0.4</v>
      </c>
      <c r="J142" s="33">
        <f>+I142*$F141</f>
        <v>1921280</v>
      </c>
      <c r="K142" s="53">
        <v>0</v>
      </c>
      <c r="L142" s="33">
        <f t="shared" ref="L142" si="57">+K142*$F142</f>
        <v>0</v>
      </c>
      <c r="M142" s="42">
        <v>0</v>
      </c>
      <c r="N142" s="49">
        <f t="shared" si="52"/>
        <v>0</v>
      </c>
      <c r="O142" s="32">
        <v>0.6</v>
      </c>
      <c r="P142" s="33">
        <f t="shared" ref="P142" si="58">+O142*$F142</f>
        <v>2881920</v>
      </c>
      <c r="Q142" s="42">
        <v>0.2</v>
      </c>
      <c r="R142" s="49">
        <f t="shared" si="53"/>
        <v>960640</v>
      </c>
      <c r="S142" s="66">
        <v>1</v>
      </c>
      <c r="T142" s="65">
        <f t="shared" si="45"/>
        <v>0.60000000000000009</v>
      </c>
      <c r="U142" s="65">
        <v>0.65</v>
      </c>
      <c r="V142" s="65">
        <f t="shared" si="54"/>
        <v>-4.9999999999999933E-2</v>
      </c>
      <c r="W142" s="65">
        <f t="shared" si="41"/>
        <v>0.39999999999999991</v>
      </c>
      <c r="X142" s="65"/>
      <c r="Y142" s="65">
        <f t="shared" si="47"/>
        <v>0.60000000000000009</v>
      </c>
      <c r="Z142" s="156">
        <f t="shared" si="46"/>
        <v>2881920</v>
      </c>
      <c r="AA142" s="98">
        <v>0.7</v>
      </c>
      <c r="AB142" s="65"/>
      <c r="AC142" s="12">
        <f t="shared" si="49"/>
        <v>4803200</v>
      </c>
      <c r="AD142" s="88">
        <f t="shared" si="50"/>
        <v>0</v>
      </c>
      <c r="AE142" s="13">
        <f t="shared" si="51"/>
        <v>0.60000000000000009</v>
      </c>
      <c r="AF142" s="65">
        <v>0.65</v>
      </c>
      <c r="AG142" s="65">
        <f t="shared" si="55"/>
        <v>-4.9999999999999933E-2</v>
      </c>
    </row>
    <row r="143" spans="1:33" s="4" customFormat="1" ht="21.95" customHeight="1">
      <c r="A143" s="36"/>
      <c r="B143" s="37" t="s">
        <v>236</v>
      </c>
      <c r="C143" s="38" t="s">
        <v>237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2"/>
        <v>0</v>
      </c>
      <c r="O143" s="40">
        <v>0</v>
      </c>
      <c r="P143" s="40"/>
      <c r="Q143" s="57"/>
      <c r="R143" s="58">
        <f t="shared" si="53"/>
        <v>0</v>
      </c>
      <c r="S143" s="68"/>
      <c r="T143" s="69">
        <f>G143+I143+K143+O143</f>
        <v>0</v>
      </c>
      <c r="U143" s="69">
        <v>0</v>
      </c>
      <c r="V143" s="65">
        <f t="shared" si="54"/>
        <v>0</v>
      </c>
      <c r="W143" s="69"/>
      <c r="X143" s="69"/>
      <c r="Y143" s="69">
        <f t="shared" si="47"/>
        <v>0</v>
      </c>
      <c r="Z143" s="156">
        <f t="shared" si="46"/>
        <v>0</v>
      </c>
      <c r="AA143" s="84"/>
      <c r="AB143" s="69"/>
      <c r="AC143" s="85">
        <f t="shared" si="49"/>
        <v>0</v>
      </c>
      <c r="AD143" s="86">
        <f t="shared" si="50"/>
        <v>0</v>
      </c>
      <c r="AE143" s="87">
        <f t="shared" si="51"/>
        <v>0</v>
      </c>
      <c r="AF143" s="69">
        <v>0</v>
      </c>
      <c r="AG143" s="65">
        <f t="shared" si="55"/>
        <v>0</v>
      </c>
    </row>
    <row r="144" spans="1:33" ht="21.95" customHeight="1">
      <c r="B144" s="20" t="s">
        <v>238</v>
      </c>
      <c r="C144" s="94" t="s">
        <v>239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2"/>
        <v>0</v>
      </c>
      <c r="O144" s="25">
        <v>0</v>
      </c>
      <c r="P144" s="25"/>
      <c r="Q144" s="42"/>
      <c r="R144" s="49">
        <f t="shared" si="53"/>
        <v>0</v>
      </c>
      <c r="S144" s="66"/>
      <c r="T144" s="65">
        <f>G144+I144+K144+O144</f>
        <v>0</v>
      </c>
      <c r="U144" s="65">
        <v>0</v>
      </c>
      <c r="V144" s="65">
        <f t="shared" si="54"/>
        <v>0</v>
      </c>
      <c r="W144" s="65"/>
      <c r="X144" s="65"/>
      <c r="Y144" s="65">
        <f t="shared" si="47"/>
        <v>0</v>
      </c>
      <c r="Z144" s="156">
        <f t="shared" si="46"/>
        <v>0</v>
      </c>
      <c r="AA144" s="80"/>
      <c r="AB144" s="65"/>
      <c r="AC144" s="15">
        <f t="shared" si="49"/>
        <v>0</v>
      </c>
      <c r="AD144" s="81">
        <f t="shared" si="50"/>
        <v>0</v>
      </c>
      <c r="AE144" s="13">
        <f t="shared" si="51"/>
        <v>0</v>
      </c>
      <c r="AF144" s="65">
        <v>0</v>
      </c>
      <c r="AG144" s="65">
        <f t="shared" si="55"/>
        <v>0</v>
      </c>
    </row>
    <row r="145" spans="1:33" s="3" customFormat="1" ht="15" customHeight="1">
      <c r="A145" s="8" t="s">
        <v>31</v>
      </c>
      <c r="B145" s="20" t="s">
        <v>23</v>
      </c>
      <c r="C145" s="23" t="s">
        <v>240</v>
      </c>
      <c r="D145" s="24"/>
      <c r="E145" s="42">
        <v>0.05</v>
      </c>
      <c r="F145" s="25">
        <f t="shared" ref="F145:F154" si="59">+E145*$D$143</f>
        <v>1753168</v>
      </c>
      <c r="G145" s="32">
        <v>0</v>
      </c>
      <c r="H145" s="33">
        <f t="shared" ref="H145:H154" si="60">+G145*F145</f>
        <v>0</v>
      </c>
      <c r="I145" s="32">
        <v>0</v>
      </c>
      <c r="J145" s="33">
        <f t="shared" ref="J145:J154" si="61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2"/>
        <v>1753168</v>
      </c>
      <c r="O145" s="32">
        <v>0</v>
      </c>
      <c r="P145" s="33"/>
      <c r="Q145" s="42"/>
      <c r="R145" s="49">
        <f t="shared" si="53"/>
        <v>0</v>
      </c>
      <c r="S145" s="66">
        <v>1</v>
      </c>
      <c r="T145" s="65">
        <f t="shared" ref="T145:T154" si="62">G145+I145+M145+Q145</f>
        <v>1</v>
      </c>
      <c r="U145" s="65">
        <v>1</v>
      </c>
      <c r="V145" s="65">
        <f t="shared" si="54"/>
        <v>0</v>
      </c>
      <c r="W145" s="65">
        <f t="shared" ref="W145:W170" si="63">S145-T145</f>
        <v>0</v>
      </c>
      <c r="X145" s="65"/>
      <c r="Y145" s="65">
        <f t="shared" si="47"/>
        <v>1</v>
      </c>
      <c r="Z145" s="156">
        <f t="shared" si="46"/>
        <v>1753168</v>
      </c>
      <c r="AA145" s="80"/>
      <c r="AB145" s="65"/>
      <c r="AC145" s="12">
        <f t="shared" si="49"/>
        <v>1753168</v>
      </c>
      <c r="AD145" s="88">
        <f t="shared" si="50"/>
        <v>0</v>
      </c>
      <c r="AE145" s="13">
        <f t="shared" si="51"/>
        <v>1</v>
      </c>
      <c r="AF145" s="65">
        <v>1</v>
      </c>
      <c r="AG145" s="65">
        <f t="shared" si="55"/>
        <v>0</v>
      </c>
    </row>
    <row r="146" spans="1:33" s="3" customFormat="1" ht="15" customHeight="1">
      <c r="A146" s="8" t="s">
        <v>31</v>
      </c>
      <c r="B146" s="20" t="s">
        <v>25</v>
      </c>
      <c r="C146" s="23" t="s">
        <v>241</v>
      </c>
      <c r="D146" s="45"/>
      <c r="E146" s="42">
        <v>0.1</v>
      </c>
      <c r="F146" s="25">
        <f t="shared" si="59"/>
        <v>3506336</v>
      </c>
      <c r="G146" s="32">
        <v>0</v>
      </c>
      <c r="H146" s="33">
        <f t="shared" si="60"/>
        <v>0</v>
      </c>
      <c r="I146" s="32">
        <v>0</v>
      </c>
      <c r="J146" s="33">
        <f t="shared" si="61"/>
        <v>0</v>
      </c>
      <c r="K146" s="53">
        <v>1</v>
      </c>
      <c r="L146" s="33">
        <f>F146*K146</f>
        <v>3506336</v>
      </c>
      <c r="M146" s="42">
        <v>1</v>
      </c>
      <c r="N146" s="49">
        <f t="shared" si="52"/>
        <v>3506336</v>
      </c>
      <c r="O146" s="32">
        <v>0</v>
      </c>
      <c r="P146" s="33"/>
      <c r="Q146" s="42"/>
      <c r="R146" s="49">
        <f t="shared" si="53"/>
        <v>0</v>
      </c>
      <c r="S146" s="66">
        <v>1</v>
      </c>
      <c r="T146" s="65">
        <f t="shared" si="62"/>
        <v>1</v>
      </c>
      <c r="U146" s="65">
        <v>1</v>
      </c>
      <c r="V146" s="65">
        <f t="shared" si="54"/>
        <v>0</v>
      </c>
      <c r="W146" s="65">
        <f t="shared" si="63"/>
        <v>0</v>
      </c>
      <c r="X146" s="65"/>
      <c r="Y146" s="65">
        <f t="shared" si="47"/>
        <v>1</v>
      </c>
      <c r="Z146" s="156">
        <f t="shared" si="46"/>
        <v>3506336</v>
      </c>
      <c r="AA146" s="80"/>
      <c r="AB146" s="65"/>
      <c r="AC146" s="12">
        <f t="shared" si="49"/>
        <v>3506336</v>
      </c>
      <c r="AD146" s="88">
        <f t="shared" si="50"/>
        <v>0</v>
      </c>
      <c r="AE146" s="13">
        <f t="shared" si="51"/>
        <v>1</v>
      </c>
      <c r="AF146" s="65">
        <v>1</v>
      </c>
      <c r="AG146" s="65">
        <f t="shared" si="55"/>
        <v>0</v>
      </c>
    </row>
    <row r="147" spans="1:33" s="3" customFormat="1" ht="15" customHeight="1">
      <c r="A147" s="8" t="s">
        <v>31</v>
      </c>
      <c r="B147" s="20" t="s">
        <v>34</v>
      </c>
      <c r="C147" s="23" t="s">
        <v>242</v>
      </c>
      <c r="D147" s="24"/>
      <c r="E147" s="42">
        <v>0.15</v>
      </c>
      <c r="F147" s="25">
        <f t="shared" si="59"/>
        <v>5259504</v>
      </c>
      <c r="G147" s="32">
        <v>0</v>
      </c>
      <c r="H147" s="33">
        <f t="shared" si="60"/>
        <v>0</v>
      </c>
      <c r="I147" s="32">
        <v>0</v>
      </c>
      <c r="J147" s="33">
        <f t="shared" si="61"/>
        <v>0</v>
      </c>
      <c r="K147" s="53">
        <v>1</v>
      </c>
      <c r="L147" s="33">
        <f>F147*K147</f>
        <v>5259504</v>
      </c>
      <c r="M147" s="42">
        <v>1</v>
      </c>
      <c r="N147" s="49">
        <f t="shared" si="52"/>
        <v>5259504</v>
      </c>
      <c r="O147" s="32">
        <v>0</v>
      </c>
      <c r="P147" s="33">
        <f t="shared" ref="P147:P154" si="64">+O147*$F147</f>
        <v>0</v>
      </c>
      <c r="Q147" s="42"/>
      <c r="R147" s="49">
        <f t="shared" si="53"/>
        <v>0</v>
      </c>
      <c r="S147" s="66">
        <v>1</v>
      </c>
      <c r="T147" s="65">
        <f t="shared" si="62"/>
        <v>1</v>
      </c>
      <c r="U147" s="65">
        <v>1</v>
      </c>
      <c r="V147" s="65">
        <f t="shared" si="54"/>
        <v>0</v>
      </c>
      <c r="W147" s="65">
        <f t="shared" si="63"/>
        <v>0</v>
      </c>
      <c r="X147" s="65"/>
      <c r="Y147" s="65">
        <f t="shared" si="47"/>
        <v>1</v>
      </c>
      <c r="Z147" s="156">
        <f t="shared" si="46"/>
        <v>5259504</v>
      </c>
      <c r="AA147" s="80"/>
      <c r="AB147" s="65"/>
      <c r="AC147" s="12">
        <f t="shared" si="49"/>
        <v>5259504</v>
      </c>
      <c r="AD147" s="88">
        <f t="shared" si="50"/>
        <v>0</v>
      </c>
      <c r="AE147" s="13">
        <f t="shared" si="51"/>
        <v>1</v>
      </c>
      <c r="AF147" s="65">
        <v>1</v>
      </c>
      <c r="AG147" s="65">
        <f t="shared" si="55"/>
        <v>0</v>
      </c>
    </row>
    <row r="148" spans="1:33" s="3" customFormat="1" ht="15" customHeight="1">
      <c r="A148" s="8" t="s">
        <v>31</v>
      </c>
      <c r="B148" s="20" t="s">
        <v>36</v>
      </c>
      <c r="C148" s="23" t="s">
        <v>243</v>
      </c>
      <c r="D148" s="24"/>
      <c r="E148" s="42">
        <v>0.15</v>
      </c>
      <c r="F148" s="25">
        <f t="shared" si="59"/>
        <v>5259504</v>
      </c>
      <c r="G148" s="32">
        <v>0</v>
      </c>
      <c r="H148" s="33">
        <f t="shared" si="60"/>
        <v>0</v>
      </c>
      <c r="I148" s="32">
        <v>0</v>
      </c>
      <c r="J148" s="33">
        <f t="shared" si="61"/>
        <v>0</v>
      </c>
      <c r="K148" s="53">
        <v>1</v>
      </c>
      <c r="L148" s="33">
        <f>+K148*F148</f>
        <v>5259504</v>
      </c>
      <c r="M148" s="42">
        <v>1</v>
      </c>
      <c r="N148" s="49">
        <f t="shared" si="52"/>
        <v>5259504</v>
      </c>
      <c r="O148" s="32">
        <v>0</v>
      </c>
      <c r="P148" s="33">
        <f t="shared" si="64"/>
        <v>0</v>
      </c>
      <c r="Q148" s="42"/>
      <c r="R148" s="49">
        <f t="shared" si="53"/>
        <v>0</v>
      </c>
      <c r="S148" s="66">
        <v>1</v>
      </c>
      <c r="T148" s="65">
        <f t="shared" si="62"/>
        <v>1</v>
      </c>
      <c r="U148" s="65">
        <v>1</v>
      </c>
      <c r="V148" s="65">
        <f t="shared" si="54"/>
        <v>0</v>
      </c>
      <c r="W148" s="65">
        <f t="shared" si="63"/>
        <v>0</v>
      </c>
      <c r="X148" s="65"/>
      <c r="Y148" s="65">
        <f t="shared" si="47"/>
        <v>1</v>
      </c>
      <c r="Z148" s="156">
        <f t="shared" si="46"/>
        <v>5259504</v>
      </c>
      <c r="AA148" s="80"/>
      <c r="AB148" s="65"/>
      <c r="AC148" s="12">
        <f t="shared" si="49"/>
        <v>5259504</v>
      </c>
      <c r="AD148" s="88">
        <f t="shared" si="50"/>
        <v>0</v>
      </c>
      <c r="AE148" s="13">
        <f t="shared" si="51"/>
        <v>1</v>
      </c>
      <c r="AF148" s="65">
        <v>1</v>
      </c>
      <c r="AG148" s="65">
        <f t="shared" si="55"/>
        <v>0</v>
      </c>
    </row>
    <row r="149" spans="1:33" s="3" customFormat="1" ht="15" customHeight="1">
      <c r="A149" s="8" t="s">
        <v>31</v>
      </c>
      <c r="B149" s="20" t="s">
        <v>38</v>
      </c>
      <c r="C149" s="23" t="s">
        <v>244</v>
      </c>
      <c r="D149" s="24"/>
      <c r="E149" s="42">
        <v>0.15</v>
      </c>
      <c r="F149" s="25">
        <f t="shared" si="59"/>
        <v>5259504</v>
      </c>
      <c r="G149" s="32">
        <v>0</v>
      </c>
      <c r="H149" s="33">
        <f t="shared" si="60"/>
        <v>0</v>
      </c>
      <c r="I149" s="32">
        <v>0</v>
      </c>
      <c r="J149" s="33">
        <f t="shared" si="61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2"/>
        <v>2629752</v>
      </c>
      <c r="O149" s="32">
        <v>0.5</v>
      </c>
      <c r="P149" s="33">
        <f t="shared" si="64"/>
        <v>2629752</v>
      </c>
      <c r="Q149" s="42">
        <v>0.5</v>
      </c>
      <c r="R149" s="49">
        <f t="shared" si="53"/>
        <v>2629752</v>
      </c>
      <c r="S149" s="66">
        <v>1</v>
      </c>
      <c r="T149" s="65">
        <f t="shared" si="62"/>
        <v>1</v>
      </c>
      <c r="U149" s="65">
        <v>1</v>
      </c>
      <c r="V149" s="65">
        <f t="shared" si="54"/>
        <v>0</v>
      </c>
      <c r="W149" s="65">
        <f t="shared" si="63"/>
        <v>0</v>
      </c>
      <c r="X149" s="65"/>
      <c r="Y149" s="65">
        <f t="shared" si="47"/>
        <v>1</v>
      </c>
      <c r="Z149" s="156">
        <f t="shared" si="46"/>
        <v>5259504</v>
      </c>
      <c r="AA149" s="80"/>
      <c r="AB149" s="65"/>
      <c r="AC149" s="12">
        <f t="shared" si="49"/>
        <v>5259504</v>
      </c>
      <c r="AD149" s="88">
        <f t="shared" si="50"/>
        <v>0</v>
      </c>
      <c r="AE149" s="13">
        <f t="shared" si="51"/>
        <v>1</v>
      </c>
      <c r="AF149" s="65">
        <v>1</v>
      </c>
      <c r="AG149" s="65">
        <f t="shared" si="55"/>
        <v>0</v>
      </c>
    </row>
    <row r="150" spans="1:33" s="3" customFormat="1" ht="15" customHeight="1">
      <c r="A150" s="8" t="s">
        <v>31</v>
      </c>
      <c r="B150" s="20" t="s">
        <v>40</v>
      </c>
      <c r="C150" s="23" t="s">
        <v>245</v>
      </c>
      <c r="D150" s="24"/>
      <c r="E150" s="42">
        <v>0.05</v>
      </c>
      <c r="F150" s="25">
        <f t="shared" si="59"/>
        <v>1753168</v>
      </c>
      <c r="G150" s="32">
        <v>0</v>
      </c>
      <c r="H150" s="33">
        <f t="shared" si="60"/>
        <v>0</v>
      </c>
      <c r="I150" s="32">
        <v>0</v>
      </c>
      <c r="J150" s="33">
        <f t="shared" si="61"/>
        <v>0</v>
      </c>
      <c r="K150" s="53">
        <v>0</v>
      </c>
      <c r="L150" s="33">
        <f t="shared" ref="L150:L154" si="65">+K150*$F150</f>
        <v>0</v>
      </c>
      <c r="M150" s="42">
        <v>0</v>
      </c>
      <c r="N150" s="49">
        <f t="shared" si="52"/>
        <v>0</v>
      </c>
      <c r="O150" s="32">
        <v>1</v>
      </c>
      <c r="P150" s="33">
        <f t="shared" si="64"/>
        <v>1753168</v>
      </c>
      <c r="Q150" s="42">
        <v>1</v>
      </c>
      <c r="R150" s="49">
        <f t="shared" si="53"/>
        <v>1753168</v>
      </c>
      <c r="S150" s="66">
        <v>1</v>
      </c>
      <c r="T150" s="65">
        <f t="shared" si="62"/>
        <v>1</v>
      </c>
      <c r="U150" s="65">
        <v>1</v>
      </c>
      <c r="V150" s="65">
        <f t="shared" si="54"/>
        <v>0</v>
      </c>
      <c r="W150" s="65">
        <f t="shared" si="63"/>
        <v>0</v>
      </c>
      <c r="X150" s="65"/>
      <c r="Y150" s="65">
        <f t="shared" si="47"/>
        <v>1</v>
      </c>
      <c r="Z150" s="156">
        <f t="shared" si="46"/>
        <v>1753168</v>
      </c>
      <c r="AA150" s="80"/>
      <c r="AB150" s="65"/>
      <c r="AC150" s="12">
        <f t="shared" si="49"/>
        <v>1753168</v>
      </c>
      <c r="AD150" s="88">
        <f t="shared" si="50"/>
        <v>0</v>
      </c>
      <c r="AE150" s="13">
        <f t="shared" si="51"/>
        <v>1</v>
      </c>
      <c r="AF150" s="65">
        <v>1</v>
      </c>
      <c r="AG150" s="65">
        <f t="shared" si="55"/>
        <v>0</v>
      </c>
    </row>
    <row r="151" spans="1:33" s="3" customFormat="1" ht="15" customHeight="1">
      <c r="A151" s="8" t="s">
        <v>31</v>
      </c>
      <c r="B151" s="20" t="s">
        <v>42</v>
      </c>
      <c r="C151" s="23" t="s">
        <v>246</v>
      </c>
      <c r="D151" s="24"/>
      <c r="E151" s="42">
        <v>0.15</v>
      </c>
      <c r="F151" s="25">
        <f t="shared" si="59"/>
        <v>5259504</v>
      </c>
      <c r="G151" s="32">
        <v>0</v>
      </c>
      <c r="H151" s="33">
        <f t="shared" si="60"/>
        <v>0</v>
      </c>
      <c r="I151" s="32">
        <v>0</v>
      </c>
      <c r="J151" s="33">
        <f t="shared" si="61"/>
        <v>0</v>
      </c>
      <c r="K151" s="53">
        <v>0</v>
      </c>
      <c r="L151" s="33">
        <f>F151*K151</f>
        <v>0</v>
      </c>
      <c r="M151" s="42">
        <v>0</v>
      </c>
      <c r="N151" s="49">
        <f t="shared" si="52"/>
        <v>0</v>
      </c>
      <c r="O151" s="32">
        <v>1</v>
      </c>
      <c r="P151" s="33">
        <f t="shared" si="64"/>
        <v>5259504</v>
      </c>
      <c r="Q151" s="42">
        <v>1</v>
      </c>
      <c r="R151" s="49">
        <f t="shared" si="53"/>
        <v>5259504</v>
      </c>
      <c r="S151" s="66">
        <v>1</v>
      </c>
      <c r="T151" s="65">
        <f t="shared" si="62"/>
        <v>1</v>
      </c>
      <c r="U151" s="65">
        <v>1</v>
      </c>
      <c r="V151" s="65">
        <f t="shared" si="54"/>
        <v>0</v>
      </c>
      <c r="W151" s="65">
        <f t="shared" si="63"/>
        <v>0</v>
      </c>
      <c r="X151" s="65"/>
      <c r="Y151" s="65">
        <f t="shared" si="47"/>
        <v>1</v>
      </c>
      <c r="Z151" s="156">
        <f t="shared" si="46"/>
        <v>5259504</v>
      </c>
      <c r="AA151" s="80"/>
      <c r="AB151" s="65"/>
      <c r="AC151" s="12">
        <f t="shared" si="49"/>
        <v>5259504</v>
      </c>
      <c r="AD151" s="88">
        <f t="shared" si="50"/>
        <v>0</v>
      </c>
      <c r="AE151" s="13">
        <f t="shared" si="51"/>
        <v>1</v>
      </c>
      <c r="AF151" s="65">
        <v>1</v>
      </c>
      <c r="AG151" s="65">
        <f t="shared" si="55"/>
        <v>0</v>
      </c>
    </row>
    <row r="152" spans="1:33" s="3" customFormat="1" ht="15" customHeight="1">
      <c r="A152" s="8" t="s">
        <v>31</v>
      </c>
      <c r="B152" s="20" t="s">
        <v>44</v>
      </c>
      <c r="C152" s="23" t="s">
        <v>247</v>
      </c>
      <c r="D152" s="24"/>
      <c r="E152" s="42">
        <v>0.05</v>
      </c>
      <c r="F152" s="25">
        <f t="shared" si="59"/>
        <v>1753168</v>
      </c>
      <c r="G152" s="32">
        <v>0</v>
      </c>
      <c r="H152" s="33">
        <f t="shared" si="60"/>
        <v>0</v>
      </c>
      <c r="I152" s="32">
        <v>0</v>
      </c>
      <c r="J152" s="33">
        <f t="shared" si="61"/>
        <v>0</v>
      </c>
      <c r="K152" s="53">
        <v>0</v>
      </c>
      <c r="L152" s="33">
        <f t="shared" si="65"/>
        <v>0</v>
      </c>
      <c r="M152" s="42">
        <v>0</v>
      </c>
      <c r="N152" s="49">
        <f t="shared" si="52"/>
        <v>0</v>
      </c>
      <c r="O152" s="32">
        <v>1</v>
      </c>
      <c r="P152" s="33">
        <f t="shared" si="64"/>
        <v>1753168</v>
      </c>
      <c r="Q152" s="42">
        <v>1</v>
      </c>
      <c r="R152" s="49">
        <f t="shared" si="53"/>
        <v>1753168</v>
      </c>
      <c r="S152" s="66">
        <v>1</v>
      </c>
      <c r="T152" s="65">
        <f t="shared" si="62"/>
        <v>1</v>
      </c>
      <c r="U152" s="65">
        <v>1</v>
      </c>
      <c r="V152" s="65">
        <f t="shared" si="54"/>
        <v>0</v>
      </c>
      <c r="W152" s="65">
        <f t="shared" si="63"/>
        <v>0</v>
      </c>
      <c r="X152" s="65"/>
      <c r="Y152" s="65">
        <f t="shared" si="47"/>
        <v>1</v>
      </c>
      <c r="Z152" s="156">
        <f t="shared" si="46"/>
        <v>1753168</v>
      </c>
      <c r="AA152" s="80"/>
      <c r="AB152" s="65"/>
      <c r="AC152" s="12">
        <f t="shared" si="49"/>
        <v>1753168</v>
      </c>
      <c r="AD152" s="88">
        <f t="shared" si="50"/>
        <v>0</v>
      </c>
      <c r="AE152" s="13">
        <f t="shared" si="51"/>
        <v>1</v>
      </c>
      <c r="AF152" s="65">
        <v>1</v>
      </c>
      <c r="AG152" s="65">
        <f t="shared" si="55"/>
        <v>0</v>
      </c>
    </row>
    <row r="153" spans="1:33" s="3" customFormat="1" ht="15" customHeight="1">
      <c r="A153" s="8" t="s">
        <v>31</v>
      </c>
      <c r="B153" s="20" t="s">
        <v>46</v>
      </c>
      <c r="C153" s="23" t="s">
        <v>248</v>
      </c>
      <c r="D153" s="24"/>
      <c r="E153" s="42">
        <v>0.1</v>
      </c>
      <c r="F153" s="25">
        <f t="shared" si="59"/>
        <v>3506336</v>
      </c>
      <c r="G153" s="32">
        <v>0</v>
      </c>
      <c r="H153" s="33">
        <f t="shared" si="60"/>
        <v>0</v>
      </c>
      <c r="I153" s="32">
        <v>0</v>
      </c>
      <c r="J153" s="33">
        <f t="shared" si="61"/>
        <v>0</v>
      </c>
      <c r="K153" s="53">
        <v>0</v>
      </c>
      <c r="L153" s="33">
        <f t="shared" si="65"/>
        <v>0</v>
      </c>
      <c r="M153" s="42">
        <v>0</v>
      </c>
      <c r="N153" s="49">
        <f t="shared" si="52"/>
        <v>0</v>
      </c>
      <c r="O153" s="32">
        <v>1</v>
      </c>
      <c r="P153" s="33">
        <f t="shared" si="64"/>
        <v>3506336</v>
      </c>
      <c r="Q153" s="42">
        <v>0.9</v>
      </c>
      <c r="R153" s="49">
        <f t="shared" si="53"/>
        <v>3155702.4</v>
      </c>
      <c r="S153" s="66">
        <v>1</v>
      </c>
      <c r="T153" s="65">
        <f t="shared" si="62"/>
        <v>0.9</v>
      </c>
      <c r="U153" s="65">
        <v>0.15</v>
      </c>
      <c r="V153" s="65">
        <f t="shared" si="54"/>
        <v>0.75</v>
      </c>
      <c r="W153" s="65">
        <f t="shared" si="63"/>
        <v>9.9999999999999978E-2</v>
      </c>
      <c r="X153" s="65"/>
      <c r="Y153" s="65">
        <f t="shared" si="47"/>
        <v>0.9</v>
      </c>
      <c r="Z153" s="156">
        <f t="shared" si="46"/>
        <v>3155702.4</v>
      </c>
      <c r="AA153" s="80"/>
      <c r="AB153" s="65"/>
      <c r="AC153" s="12">
        <f t="shared" si="49"/>
        <v>3506336</v>
      </c>
      <c r="AD153" s="88">
        <f t="shared" si="50"/>
        <v>0</v>
      </c>
      <c r="AE153" s="13">
        <f t="shared" si="51"/>
        <v>0.9</v>
      </c>
      <c r="AF153" s="65">
        <v>0</v>
      </c>
      <c r="AG153" s="65">
        <f t="shared" si="55"/>
        <v>0.9</v>
      </c>
    </row>
    <row r="154" spans="1:33" s="3" customFormat="1" ht="15" customHeight="1">
      <c r="A154" s="8" t="s">
        <v>31</v>
      </c>
      <c r="B154" s="20" t="s">
        <v>48</v>
      </c>
      <c r="C154" s="23" t="s">
        <v>249</v>
      </c>
      <c r="D154" s="24"/>
      <c r="E154" s="32">
        <v>0.05</v>
      </c>
      <c r="F154" s="25">
        <f t="shared" si="59"/>
        <v>1753168</v>
      </c>
      <c r="G154" s="32">
        <v>0</v>
      </c>
      <c r="H154" s="33">
        <f t="shared" si="60"/>
        <v>0</v>
      </c>
      <c r="I154" s="32">
        <v>0</v>
      </c>
      <c r="J154" s="33">
        <f t="shared" si="61"/>
        <v>0</v>
      </c>
      <c r="K154" s="53">
        <v>0</v>
      </c>
      <c r="L154" s="33">
        <f t="shared" si="65"/>
        <v>0</v>
      </c>
      <c r="M154" s="42">
        <v>0</v>
      </c>
      <c r="N154" s="49">
        <f t="shared" si="52"/>
        <v>0</v>
      </c>
      <c r="O154" s="32">
        <v>1</v>
      </c>
      <c r="P154" s="33">
        <f t="shared" si="64"/>
        <v>1753168</v>
      </c>
      <c r="Q154" s="42">
        <v>0.4</v>
      </c>
      <c r="R154" s="49">
        <f t="shared" si="53"/>
        <v>701267.20000000007</v>
      </c>
      <c r="S154" s="66">
        <v>1</v>
      </c>
      <c r="T154" s="65">
        <f t="shared" si="62"/>
        <v>0.4</v>
      </c>
      <c r="U154" s="65">
        <v>0</v>
      </c>
      <c r="V154" s="65">
        <f t="shared" si="54"/>
        <v>0.4</v>
      </c>
      <c r="W154" s="65">
        <f t="shared" si="63"/>
        <v>0.6</v>
      </c>
      <c r="X154" s="65"/>
      <c r="Y154" s="65">
        <f t="shared" si="47"/>
        <v>0.4</v>
      </c>
      <c r="Z154" s="156">
        <f t="shared" si="46"/>
        <v>701267.20000000007</v>
      </c>
      <c r="AA154" s="80"/>
      <c r="AB154" s="65"/>
      <c r="AC154" s="12">
        <f t="shared" si="49"/>
        <v>1753168</v>
      </c>
      <c r="AD154" s="88">
        <f t="shared" si="50"/>
        <v>0</v>
      </c>
      <c r="AE154" s="13">
        <f t="shared" si="51"/>
        <v>0.4</v>
      </c>
      <c r="AF154" s="65">
        <v>0</v>
      </c>
      <c r="AG154" s="65">
        <f t="shared" si="55"/>
        <v>0.4</v>
      </c>
    </row>
    <row r="155" spans="1:33" s="3" customFormat="1" ht="15" customHeight="1">
      <c r="A155" s="8"/>
      <c r="B155" s="95" t="s">
        <v>250</v>
      </c>
      <c r="C155" s="96" t="s">
        <v>251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2"/>
        <v>0</v>
      </c>
      <c r="O155" s="32">
        <v>0</v>
      </c>
      <c r="P155" s="33"/>
      <c r="Q155" s="42"/>
      <c r="R155" s="49">
        <f t="shared" si="53"/>
        <v>0</v>
      </c>
      <c r="S155" s="66"/>
      <c r="T155" s="91">
        <f>G155+I155+K155+O155</f>
        <v>0</v>
      </c>
      <c r="U155" s="91">
        <v>0</v>
      </c>
      <c r="V155" s="65">
        <f t="shared" si="54"/>
        <v>0</v>
      </c>
      <c r="W155" s="65">
        <f t="shared" si="63"/>
        <v>0</v>
      </c>
      <c r="X155" s="65"/>
      <c r="Y155" s="65">
        <f t="shared" si="47"/>
        <v>0</v>
      </c>
      <c r="Z155" s="156">
        <f t="shared" si="46"/>
        <v>0</v>
      </c>
      <c r="AA155" s="80"/>
      <c r="AB155" s="65"/>
      <c r="AC155" s="12">
        <f t="shared" si="49"/>
        <v>0</v>
      </c>
      <c r="AD155" s="88">
        <f t="shared" si="50"/>
        <v>0</v>
      </c>
      <c r="AE155" s="13">
        <f t="shared" si="51"/>
        <v>0</v>
      </c>
      <c r="AF155" s="65">
        <v>0</v>
      </c>
      <c r="AG155" s="65">
        <f t="shared" si="55"/>
        <v>0</v>
      </c>
    </row>
    <row r="156" spans="1:33" s="3" customFormat="1" ht="15" customHeight="1">
      <c r="A156" s="8"/>
      <c r="B156" s="20"/>
      <c r="C156" s="96" t="s">
        <v>252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2"/>
        <v>0</v>
      </c>
      <c r="O156" s="32">
        <v>0</v>
      </c>
      <c r="P156" s="33"/>
      <c r="Q156" s="42"/>
      <c r="R156" s="49">
        <f t="shared" si="53"/>
        <v>0</v>
      </c>
      <c r="S156" s="66"/>
      <c r="T156" s="91">
        <f>G156+I156+K156+O156</f>
        <v>0</v>
      </c>
      <c r="U156" s="91">
        <v>0</v>
      </c>
      <c r="V156" s="65">
        <f t="shared" si="54"/>
        <v>0</v>
      </c>
      <c r="W156" s="65">
        <f t="shared" si="63"/>
        <v>0</v>
      </c>
      <c r="X156" s="65"/>
      <c r="Y156" s="65">
        <f t="shared" si="47"/>
        <v>0</v>
      </c>
      <c r="Z156" s="156">
        <f t="shared" si="46"/>
        <v>0</v>
      </c>
      <c r="AA156" s="80"/>
      <c r="AB156" s="65"/>
      <c r="AC156" s="12">
        <f t="shared" si="49"/>
        <v>0</v>
      </c>
      <c r="AD156" s="88">
        <f t="shared" si="50"/>
        <v>0</v>
      </c>
      <c r="AE156" s="13">
        <f t="shared" si="51"/>
        <v>0</v>
      </c>
      <c r="AF156" s="65">
        <v>0</v>
      </c>
      <c r="AG156" s="65">
        <f t="shared" si="55"/>
        <v>0</v>
      </c>
    </row>
    <row r="157" spans="1:33" s="3" customFormat="1" ht="15" customHeight="1">
      <c r="A157" s="8" t="s">
        <v>94</v>
      </c>
      <c r="B157" s="20"/>
      <c r="C157" s="97" t="s">
        <v>253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2"/>
        <v>14671592.727272719</v>
      </c>
      <c r="O157" s="32">
        <v>0</v>
      </c>
      <c r="P157" s="33">
        <f>+O157*F157</f>
        <v>0</v>
      </c>
      <c r="Q157" s="42"/>
      <c r="R157" s="49">
        <f t="shared" si="53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4"/>
        <v>0</v>
      </c>
      <c r="W157" s="65">
        <f t="shared" si="63"/>
        <v>0</v>
      </c>
      <c r="X157" s="65"/>
      <c r="Y157" s="65">
        <f t="shared" si="47"/>
        <v>1</v>
      </c>
      <c r="Z157" s="156">
        <f t="shared" si="46"/>
        <v>23055360</v>
      </c>
      <c r="AA157" s="80"/>
      <c r="AB157" s="65"/>
      <c r="AC157" s="12">
        <f t="shared" si="49"/>
        <v>23055360</v>
      </c>
      <c r="AD157" s="88">
        <f t="shared" si="50"/>
        <v>0</v>
      </c>
      <c r="AE157" s="13">
        <f t="shared" si="51"/>
        <v>1</v>
      </c>
      <c r="AF157" s="65">
        <v>1</v>
      </c>
      <c r="AG157" s="65">
        <f t="shared" si="55"/>
        <v>0</v>
      </c>
    </row>
    <row r="158" spans="1:33" s="3" customFormat="1" ht="15" customHeight="1">
      <c r="A158" s="8" t="s">
        <v>94</v>
      </c>
      <c r="B158" s="20"/>
      <c r="C158" s="97" t="s">
        <v>254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2"/>
        <v>0</v>
      </c>
      <c r="O158" s="32">
        <v>0.94</v>
      </c>
      <c r="P158" s="33">
        <f>+O158*F158</f>
        <v>4063507.1999999997</v>
      </c>
      <c r="Q158" s="42">
        <v>0.75</v>
      </c>
      <c r="R158" s="49">
        <f t="shared" si="53"/>
        <v>3242160</v>
      </c>
      <c r="S158" s="66">
        <v>1</v>
      </c>
      <c r="T158" s="65">
        <f>G158+I158+M158+Q158</f>
        <v>0.81</v>
      </c>
      <c r="U158" s="65">
        <v>0.5</v>
      </c>
      <c r="V158" s="65">
        <f t="shared" si="54"/>
        <v>0.31000000000000005</v>
      </c>
      <c r="W158" s="65">
        <f t="shared" si="63"/>
        <v>0.18999999999999995</v>
      </c>
      <c r="X158" s="65"/>
      <c r="Y158" s="65">
        <f t="shared" si="47"/>
        <v>0.81</v>
      </c>
      <c r="Z158" s="156">
        <f t="shared" si="46"/>
        <v>3501532.8</v>
      </c>
      <c r="AA158" s="80"/>
      <c r="AB158" s="65"/>
      <c r="AC158" s="12">
        <f t="shared" si="49"/>
        <v>4322880</v>
      </c>
      <c r="AD158" s="88">
        <f t="shared" si="50"/>
        <v>0</v>
      </c>
      <c r="AE158" s="13">
        <f t="shared" si="51"/>
        <v>0.81</v>
      </c>
      <c r="AF158" s="65">
        <v>0.06</v>
      </c>
      <c r="AG158" s="65">
        <f t="shared" si="55"/>
        <v>0.75</v>
      </c>
    </row>
    <row r="159" spans="1:33" s="3" customFormat="1" ht="15" customHeight="1">
      <c r="A159" s="8" t="s">
        <v>94</v>
      </c>
      <c r="B159" s="20"/>
      <c r="C159" s="97" t="s">
        <v>255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2"/>
        <v>0</v>
      </c>
      <c r="O159" s="32">
        <v>1</v>
      </c>
      <c r="P159" s="33">
        <f>+O159*F159</f>
        <v>1440960</v>
      </c>
      <c r="Q159" s="42">
        <v>0.4</v>
      </c>
      <c r="R159" s="49">
        <f t="shared" si="53"/>
        <v>576384</v>
      </c>
      <c r="S159" s="66">
        <v>1</v>
      </c>
      <c r="T159" s="65">
        <f>G159+I159+M159+Q159</f>
        <v>0.4</v>
      </c>
      <c r="U159" s="65">
        <v>0</v>
      </c>
      <c r="V159" s="65">
        <f t="shared" si="54"/>
        <v>0.4</v>
      </c>
      <c r="W159" s="65">
        <f t="shared" si="63"/>
        <v>0.6</v>
      </c>
      <c r="X159" s="65"/>
      <c r="Y159" s="65">
        <f t="shared" si="47"/>
        <v>0.4</v>
      </c>
      <c r="Z159" s="156">
        <f t="shared" si="46"/>
        <v>576384</v>
      </c>
      <c r="AA159" s="80"/>
      <c r="AB159" s="65"/>
      <c r="AC159" s="12">
        <f t="shared" si="49"/>
        <v>1440960</v>
      </c>
      <c r="AD159" s="88">
        <f t="shared" si="50"/>
        <v>0</v>
      </c>
      <c r="AE159" s="13">
        <f t="shared" si="51"/>
        <v>0.4</v>
      </c>
      <c r="AF159" s="65">
        <v>0</v>
      </c>
      <c r="AG159" s="65">
        <f t="shared" si="55"/>
        <v>0.4</v>
      </c>
    </row>
    <row r="160" spans="1:33" s="3" customFormat="1" ht="15" customHeight="1">
      <c r="A160" s="8"/>
      <c r="B160" s="20"/>
      <c r="C160" s="97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2"/>
        <v>0</v>
      </c>
      <c r="O160" s="32">
        <v>0</v>
      </c>
      <c r="P160" s="33"/>
      <c r="Q160" s="42"/>
      <c r="R160" s="49">
        <f t="shared" si="53"/>
        <v>0</v>
      </c>
      <c r="S160" s="66"/>
      <c r="T160" s="91">
        <f>G160+I160+K160+O160</f>
        <v>0</v>
      </c>
      <c r="U160" s="91">
        <v>0</v>
      </c>
      <c r="V160" s="65">
        <f t="shared" si="54"/>
        <v>0</v>
      </c>
      <c r="W160" s="65">
        <f t="shared" si="63"/>
        <v>0</v>
      </c>
      <c r="X160" s="65"/>
      <c r="Y160" s="65">
        <f t="shared" si="47"/>
        <v>0</v>
      </c>
      <c r="Z160" s="156">
        <f t="shared" si="46"/>
        <v>0</v>
      </c>
      <c r="AA160" s="80"/>
      <c r="AB160" s="65"/>
      <c r="AC160" s="12">
        <f t="shared" si="49"/>
        <v>0</v>
      </c>
      <c r="AD160" s="88">
        <f t="shared" si="50"/>
        <v>0</v>
      </c>
      <c r="AE160" s="13">
        <f t="shared" si="51"/>
        <v>0</v>
      </c>
      <c r="AF160" s="65">
        <v>0</v>
      </c>
      <c r="AG160" s="65">
        <f t="shared" si="55"/>
        <v>0</v>
      </c>
    </row>
    <row r="161" spans="1:33" s="3" customFormat="1" ht="15" customHeight="1">
      <c r="A161" s="8"/>
      <c r="B161" s="20"/>
      <c r="C161" s="96" t="s">
        <v>256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2"/>
        <v>0</v>
      </c>
      <c r="O161" s="32">
        <v>0</v>
      </c>
      <c r="P161" s="33"/>
      <c r="Q161" s="42"/>
      <c r="R161" s="49">
        <f t="shared" si="53"/>
        <v>0</v>
      </c>
      <c r="S161" s="66"/>
      <c r="T161" s="91">
        <f>G161+I161+K161+O161</f>
        <v>0</v>
      </c>
      <c r="U161" s="91">
        <v>0</v>
      </c>
      <c r="V161" s="65">
        <f t="shared" si="54"/>
        <v>0</v>
      </c>
      <c r="W161" s="65">
        <f t="shared" si="63"/>
        <v>0</v>
      </c>
      <c r="X161" s="65"/>
      <c r="Y161" s="65">
        <f t="shared" si="47"/>
        <v>0</v>
      </c>
      <c r="Z161" s="156">
        <f t="shared" si="46"/>
        <v>0</v>
      </c>
      <c r="AA161" s="80"/>
      <c r="AB161" s="65"/>
      <c r="AC161" s="12">
        <f t="shared" si="49"/>
        <v>0</v>
      </c>
      <c r="AD161" s="88">
        <f t="shared" si="50"/>
        <v>0</v>
      </c>
      <c r="AE161" s="13">
        <f t="shared" si="51"/>
        <v>0</v>
      </c>
      <c r="AF161" s="65">
        <v>0</v>
      </c>
      <c r="AG161" s="65">
        <f t="shared" si="55"/>
        <v>0</v>
      </c>
    </row>
    <row r="162" spans="1:33" s="3" customFormat="1" ht="15" customHeight="1">
      <c r="A162" s="8" t="s">
        <v>94</v>
      </c>
      <c r="B162" s="20"/>
      <c r="C162" s="97" t="s">
        <v>253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2"/>
        <v>1229619.2</v>
      </c>
      <c r="O162" s="32">
        <v>0</v>
      </c>
      <c r="P162" s="33"/>
      <c r="Q162" s="42"/>
      <c r="R162" s="49">
        <f t="shared" si="53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4"/>
        <v>0</v>
      </c>
      <c r="W162" s="65">
        <f t="shared" si="63"/>
        <v>0</v>
      </c>
      <c r="X162" s="65"/>
      <c r="Y162" s="65">
        <f t="shared" si="47"/>
        <v>1</v>
      </c>
      <c r="Z162" s="156">
        <f t="shared" si="46"/>
        <v>6148096</v>
      </c>
      <c r="AA162" s="80"/>
      <c r="AB162" s="65"/>
      <c r="AC162" s="12">
        <f t="shared" si="49"/>
        <v>6148096</v>
      </c>
      <c r="AD162" s="88">
        <f t="shared" si="50"/>
        <v>0</v>
      </c>
      <c r="AE162" s="13">
        <f t="shared" si="51"/>
        <v>1</v>
      </c>
      <c r="AF162" s="65">
        <v>1</v>
      </c>
      <c r="AG162" s="65">
        <f t="shared" si="55"/>
        <v>0</v>
      </c>
    </row>
    <row r="163" spans="1:33" s="3" customFormat="1" ht="15" customHeight="1">
      <c r="A163" s="8" t="s">
        <v>94</v>
      </c>
      <c r="B163" s="20"/>
      <c r="C163" s="97" t="s">
        <v>254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2"/>
        <v>0</v>
      </c>
      <c r="O163" s="32">
        <v>1</v>
      </c>
      <c r="P163" s="33">
        <f>+O163*F163</f>
        <v>1152768</v>
      </c>
      <c r="Q163" s="42">
        <v>1</v>
      </c>
      <c r="R163" s="49">
        <f t="shared" ref="R163" si="66">Q163*F163</f>
        <v>1152768</v>
      </c>
      <c r="S163" s="66">
        <v>1</v>
      </c>
      <c r="T163" s="65">
        <f>G163+I163+M163+Q163</f>
        <v>1</v>
      </c>
      <c r="U163" s="65">
        <v>0</v>
      </c>
      <c r="V163" s="65">
        <f t="shared" si="54"/>
        <v>1</v>
      </c>
      <c r="W163" s="65">
        <f t="shared" si="63"/>
        <v>0</v>
      </c>
      <c r="X163" s="65"/>
      <c r="Y163" s="65">
        <f t="shared" si="47"/>
        <v>1</v>
      </c>
      <c r="Z163" s="156">
        <f t="shared" si="46"/>
        <v>1152768</v>
      </c>
      <c r="AA163" s="80"/>
      <c r="AB163" s="65"/>
      <c r="AC163" s="12">
        <f t="shared" si="49"/>
        <v>1152768</v>
      </c>
      <c r="AD163" s="88">
        <f t="shared" si="50"/>
        <v>0</v>
      </c>
      <c r="AE163" s="13">
        <f t="shared" si="51"/>
        <v>1</v>
      </c>
      <c r="AF163" s="65">
        <v>0</v>
      </c>
      <c r="AG163" s="65">
        <f t="shared" si="55"/>
        <v>1</v>
      </c>
    </row>
    <row r="164" spans="1:33" s="3" customFormat="1" ht="15" customHeight="1">
      <c r="A164" s="8" t="s">
        <v>94</v>
      </c>
      <c r="B164" s="20"/>
      <c r="C164" s="97" t="s">
        <v>255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2"/>
        <v>0</v>
      </c>
      <c r="O164" s="32">
        <v>1</v>
      </c>
      <c r="P164" s="33">
        <f>+O164*F164</f>
        <v>384256</v>
      </c>
      <c r="Q164" s="42">
        <v>0.5</v>
      </c>
      <c r="R164" s="49">
        <f t="shared" si="53"/>
        <v>192128</v>
      </c>
      <c r="S164" s="66">
        <v>1</v>
      </c>
      <c r="T164" s="65">
        <f>G164+I164+M164+Q164</f>
        <v>0.5</v>
      </c>
      <c r="U164" s="65">
        <v>0</v>
      </c>
      <c r="V164" s="65">
        <f t="shared" si="54"/>
        <v>0.5</v>
      </c>
      <c r="W164" s="65">
        <f t="shared" si="63"/>
        <v>0.5</v>
      </c>
      <c r="X164" s="65"/>
      <c r="Y164" s="65">
        <f t="shared" si="47"/>
        <v>0.5</v>
      </c>
      <c r="Z164" s="156">
        <f t="shared" si="46"/>
        <v>192128</v>
      </c>
      <c r="AA164" s="80"/>
      <c r="AB164" s="65"/>
      <c r="AC164" s="12">
        <f t="shared" si="49"/>
        <v>384256</v>
      </c>
      <c r="AD164" s="88">
        <f t="shared" si="50"/>
        <v>0</v>
      </c>
      <c r="AE164" s="13">
        <f t="shared" si="51"/>
        <v>0.5</v>
      </c>
      <c r="AF164" s="65">
        <v>0</v>
      </c>
      <c r="AG164" s="65">
        <f t="shared" si="55"/>
        <v>0.5</v>
      </c>
    </row>
    <row r="165" spans="1:33" s="3" customFormat="1" ht="15" customHeight="1">
      <c r="A165" s="8"/>
      <c r="B165" s="20"/>
      <c r="C165" s="97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2"/>
        <v>0</v>
      </c>
      <c r="O165" s="32">
        <v>0</v>
      </c>
      <c r="P165" s="33"/>
      <c r="R165" s="49">
        <f>Q166*F165</f>
        <v>0</v>
      </c>
      <c r="S165" s="66"/>
      <c r="T165" s="91">
        <f>G165+I165+K165+O165</f>
        <v>0</v>
      </c>
      <c r="U165" s="91">
        <v>0</v>
      </c>
      <c r="V165" s="65">
        <f t="shared" si="54"/>
        <v>0</v>
      </c>
      <c r="W165" s="65">
        <f t="shared" si="63"/>
        <v>0</v>
      </c>
      <c r="X165" s="65"/>
      <c r="Y165" s="65">
        <f t="shared" si="47"/>
        <v>0</v>
      </c>
      <c r="Z165" s="156">
        <f t="shared" si="46"/>
        <v>0</v>
      </c>
      <c r="AA165" s="80"/>
      <c r="AB165" s="65"/>
      <c r="AC165" s="12">
        <f t="shared" si="49"/>
        <v>0</v>
      </c>
      <c r="AD165" s="88">
        <f t="shared" si="50"/>
        <v>0</v>
      </c>
      <c r="AE165" s="13">
        <f>G165+I165+M165+Q166</f>
        <v>0</v>
      </c>
      <c r="AF165" s="65">
        <v>0</v>
      </c>
      <c r="AG165" s="65">
        <f t="shared" si="55"/>
        <v>0</v>
      </c>
    </row>
    <row r="166" spans="1:33" s="3" customFormat="1" ht="15" customHeight="1">
      <c r="A166" s="8"/>
      <c r="B166" s="20"/>
      <c r="C166" s="96" t="s">
        <v>257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2"/>
        <v>0</v>
      </c>
      <c r="O166" s="32">
        <v>0</v>
      </c>
      <c r="P166" s="33"/>
      <c r="Q166" s="42"/>
      <c r="R166" s="49"/>
      <c r="S166" s="66"/>
      <c r="T166" s="91">
        <f>G166+I166+K166+O166</f>
        <v>0</v>
      </c>
      <c r="U166" s="91">
        <v>0</v>
      </c>
      <c r="V166" s="65">
        <f t="shared" si="54"/>
        <v>0</v>
      </c>
      <c r="W166" s="65">
        <f t="shared" si="63"/>
        <v>0</v>
      </c>
      <c r="X166" s="65"/>
      <c r="Y166" s="65">
        <f t="shared" si="47"/>
        <v>0</v>
      </c>
      <c r="Z166" s="156">
        <f t="shared" si="46"/>
        <v>0</v>
      </c>
      <c r="AA166" s="80"/>
      <c r="AB166" s="65"/>
      <c r="AC166" s="12">
        <f t="shared" si="49"/>
        <v>0</v>
      </c>
      <c r="AD166" s="88">
        <f t="shared" si="50"/>
        <v>0</v>
      </c>
      <c r="AE166" s="13" t="e">
        <f>G166+I166+M166+#REF!</f>
        <v>#REF!</v>
      </c>
      <c r="AF166" s="65">
        <v>0</v>
      </c>
      <c r="AG166" s="65" t="e">
        <f t="shared" si="55"/>
        <v>#REF!</v>
      </c>
    </row>
    <row r="167" spans="1:33" s="3" customFormat="1" ht="15" customHeight="1">
      <c r="A167" s="8" t="s">
        <v>94</v>
      </c>
      <c r="B167" s="20"/>
      <c r="C167" s="97" t="s">
        <v>253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2"/>
        <v>0</v>
      </c>
      <c r="O167" s="32">
        <v>0.5</v>
      </c>
      <c r="P167" s="33">
        <f>F167*O167</f>
        <v>2497664</v>
      </c>
      <c r="Q167" s="42">
        <v>0.25</v>
      </c>
      <c r="R167" s="49">
        <f t="shared" si="53"/>
        <v>1248832</v>
      </c>
      <c r="S167" s="66">
        <v>1</v>
      </c>
      <c r="T167" s="65">
        <f>G167+I167+M167+Q167</f>
        <v>0.75</v>
      </c>
      <c r="U167" s="65">
        <v>0.5</v>
      </c>
      <c r="V167" s="65">
        <f t="shared" si="54"/>
        <v>0.25</v>
      </c>
      <c r="W167" s="65">
        <f t="shared" si="63"/>
        <v>0.25</v>
      </c>
      <c r="X167" s="65"/>
      <c r="Y167" s="65">
        <f t="shared" si="47"/>
        <v>0.75</v>
      </c>
      <c r="Z167" s="156">
        <f t="shared" si="46"/>
        <v>3746496</v>
      </c>
      <c r="AA167" s="80">
        <v>0.6</v>
      </c>
      <c r="AB167" s="65"/>
      <c r="AC167" s="12">
        <f t="shared" si="49"/>
        <v>4995328</v>
      </c>
      <c r="AD167" s="88">
        <f t="shared" si="50"/>
        <v>0</v>
      </c>
      <c r="AE167" s="13">
        <f t="shared" ref="AE167:AE198" si="67">G167+I167+M167+Q167</f>
        <v>0.75</v>
      </c>
      <c r="AF167" s="65">
        <v>0.5</v>
      </c>
      <c r="AG167" s="65">
        <f t="shared" si="55"/>
        <v>0.25</v>
      </c>
    </row>
    <row r="168" spans="1:33" s="3" customFormat="1" ht="15" customHeight="1">
      <c r="A168" s="8" t="s">
        <v>94</v>
      </c>
      <c r="B168" s="20"/>
      <c r="C168" s="97" t="s">
        <v>254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2"/>
        <v>0</v>
      </c>
      <c r="O168" s="32">
        <v>1</v>
      </c>
      <c r="P168" s="33">
        <f>+O168*F168</f>
        <v>936624</v>
      </c>
      <c r="Q168" s="42">
        <v>0.5</v>
      </c>
      <c r="R168" s="49">
        <f t="shared" si="53"/>
        <v>468312</v>
      </c>
      <c r="S168" s="66">
        <v>1</v>
      </c>
      <c r="T168" s="65">
        <f>G168+I168+M168+Q168</f>
        <v>0.5</v>
      </c>
      <c r="U168" s="65">
        <v>0</v>
      </c>
      <c r="V168" s="65">
        <f t="shared" si="54"/>
        <v>0.5</v>
      </c>
      <c r="W168" s="65">
        <f t="shared" si="63"/>
        <v>0.5</v>
      </c>
      <c r="X168" s="65"/>
      <c r="Y168" s="65">
        <f t="shared" si="47"/>
        <v>0.5</v>
      </c>
      <c r="Z168" s="156">
        <f t="shared" si="46"/>
        <v>468312</v>
      </c>
      <c r="AA168" s="80"/>
      <c r="AB168" s="65"/>
      <c r="AC168" s="12">
        <f t="shared" si="49"/>
        <v>936624</v>
      </c>
      <c r="AD168" s="88">
        <f t="shared" si="50"/>
        <v>0</v>
      </c>
      <c r="AE168" s="13">
        <f t="shared" si="67"/>
        <v>0.5</v>
      </c>
      <c r="AF168" s="65">
        <v>0</v>
      </c>
      <c r="AG168" s="65">
        <f t="shared" si="55"/>
        <v>0.5</v>
      </c>
    </row>
    <row r="169" spans="1:33" s="3" customFormat="1" ht="15" customHeight="1">
      <c r="A169" s="8" t="s">
        <v>94</v>
      </c>
      <c r="B169" s="20"/>
      <c r="C169" s="97" t="s">
        <v>255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2"/>
        <v>0</v>
      </c>
      <c r="O169" s="32">
        <v>1</v>
      </c>
      <c r="P169" s="33">
        <f>+O169*F169</f>
        <v>312208</v>
      </c>
      <c r="Q169" s="42">
        <v>0.5</v>
      </c>
      <c r="R169" s="49">
        <f t="shared" si="53"/>
        <v>156104</v>
      </c>
      <c r="S169" s="66">
        <v>1</v>
      </c>
      <c r="T169" s="65">
        <f>G169+I169+M169+Q169</f>
        <v>0.5</v>
      </c>
      <c r="U169" s="65">
        <v>0</v>
      </c>
      <c r="V169" s="65">
        <f t="shared" si="54"/>
        <v>0.5</v>
      </c>
      <c r="W169" s="65">
        <f t="shared" si="63"/>
        <v>0.5</v>
      </c>
      <c r="X169" s="65"/>
      <c r="Y169" s="65">
        <f t="shared" si="47"/>
        <v>0.5</v>
      </c>
      <c r="Z169" s="156">
        <f t="shared" si="46"/>
        <v>156104</v>
      </c>
      <c r="AA169" s="80">
        <v>0.6</v>
      </c>
      <c r="AB169" s="65"/>
      <c r="AC169" s="12">
        <f t="shared" si="49"/>
        <v>312208</v>
      </c>
      <c r="AD169" s="88">
        <f t="shared" si="50"/>
        <v>0</v>
      </c>
      <c r="AE169" s="13">
        <f t="shared" si="67"/>
        <v>0.5</v>
      </c>
      <c r="AF169" s="65">
        <v>0</v>
      </c>
      <c r="AG169" s="65">
        <f t="shared" si="55"/>
        <v>0.5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2"/>
        <v>0</v>
      </c>
      <c r="O170" s="32">
        <v>0</v>
      </c>
      <c r="P170" s="33"/>
      <c r="Q170" s="42"/>
      <c r="R170" s="49">
        <f t="shared" si="53"/>
        <v>0</v>
      </c>
      <c r="S170" s="63"/>
      <c r="T170" s="65">
        <f>G170+I170+K170+O170</f>
        <v>0</v>
      </c>
      <c r="U170" s="65">
        <v>0</v>
      </c>
      <c r="V170" s="65">
        <f t="shared" si="54"/>
        <v>0</v>
      </c>
      <c r="W170" s="65">
        <f t="shared" si="63"/>
        <v>0</v>
      </c>
      <c r="X170" s="65"/>
      <c r="Y170" s="65">
        <f t="shared" si="47"/>
        <v>0</v>
      </c>
      <c r="Z170" s="156">
        <f t="shared" si="46"/>
        <v>0</v>
      </c>
      <c r="AA170" s="80"/>
      <c r="AB170" s="65"/>
      <c r="AC170" s="15">
        <f t="shared" si="49"/>
        <v>0</v>
      </c>
      <c r="AD170" s="81">
        <f t="shared" si="50"/>
        <v>0</v>
      </c>
      <c r="AE170" s="13">
        <f t="shared" si="67"/>
        <v>0</v>
      </c>
      <c r="AF170" s="65">
        <v>0</v>
      </c>
      <c r="AG170" s="65">
        <f t="shared" si="55"/>
        <v>0</v>
      </c>
    </row>
    <row r="171" spans="1:33" s="4" customFormat="1" ht="21.95" customHeight="1">
      <c r="A171" s="36"/>
      <c r="B171" s="37" t="s">
        <v>258</v>
      </c>
      <c r="C171" s="38" t="s">
        <v>259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2"/>
        <v>0</v>
      </c>
      <c r="O171" s="40">
        <v>0</v>
      </c>
      <c r="P171" s="40"/>
      <c r="Q171" s="57"/>
      <c r="R171" s="58">
        <f t="shared" si="53"/>
        <v>0</v>
      </c>
      <c r="S171" s="68"/>
      <c r="T171" s="69">
        <f>G171+I171+K171+O171</f>
        <v>0</v>
      </c>
      <c r="U171" s="69">
        <v>0</v>
      </c>
      <c r="V171" s="65">
        <f t="shared" si="54"/>
        <v>0</v>
      </c>
      <c r="W171" s="69"/>
      <c r="X171" s="69"/>
      <c r="Y171" s="69">
        <f t="shared" si="47"/>
        <v>0</v>
      </c>
      <c r="Z171" s="156">
        <f t="shared" si="46"/>
        <v>0</v>
      </c>
      <c r="AA171" s="84"/>
      <c r="AB171" s="69"/>
      <c r="AC171" s="85">
        <f t="shared" si="49"/>
        <v>0</v>
      </c>
      <c r="AD171" s="86">
        <f t="shared" si="50"/>
        <v>0</v>
      </c>
      <c r="AE171" s="87">
        <f t="shared" si="67"/>
        <v>0</v>
      </c>
      <c r="AF171" s="69">
        <v>0</v>
      </c>
      <c r="AG171" s="65">
        <f t="shared" si="55"/>
        <v>0</v>
      </c>
    </row>
    <row r="172" spans="1:33" s="3" customFormat="1" ht="15" customHeight="1">
      <c r="A172" s="8" t="s">
        <v>31</v>
      </c>
      <c r="B172" s="20" t="s">
        <v>23</v>
      </c>
      <c r="C172" s="23" t="s">
        <v>240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8">+G172*F172</f>
        <v>0</v>
      </c>
      <c r="I172" s="32">
        <v>0</v>
      </c>
      <c r="J172" s="33"/>
      <c r="K172" s="53">
        <v>1</v>
      </c>
      <c r="L172" s="33">
        <f t="shared" ref="L172:L178" si="69">+K172*F172</f>
        <v>480320</v>
      </c>
      <c r="M172" s="42">
        <v>1</v>
      </c>
      <c r="N172" s="49">
        <f t="shared" si="52"/>
        <v>480320</v>
      </c>
      <c r="O172" s="32">
        <v>0</v>
      </c>
      <c r="P172" s="33">
        <f>F172*O172</f>
        <v>0</v>
      </c>
      <c r="Q172" s="42"/>
      <c r="R172" s="49">
        <f t="shared" si="53"/>
        <v>0</v>
      </c>
      <c r="S172" s="66">
        <v>1</v>
      </c>
      <c r="T172" s="65">
        <f t="shared" ref="T172:T179" si="70">G172+I172+M172+Q172</f>
        <v>1</v>
      </c>
      <c r="U172" s="65">
        <v>1</v>
      </c>
      <c r="V172" s="65">
        <f t="shared" si="54"/>
        <v>0</v>
      </c>
      <c r="W172" s="65">
        <f t="shared" ref="W172:W179" si="71">S172-T172</f>
        <v>0</v>
      </c>
      <c r="X172" s="65"/>
      <c r="Y172" s="65">
        <f t="shared" si="47"/>
        <v>1</v>
      </c>
      <c r="Z172" s="156">
        <f t="shared" si="46"/>
        <v>480320</v>
      </c>
      <c r="AA172" s="80"/>
      <c r="AB172" s="65"/>
      <c r="AC172" s="12">
        <f t="shared" si="49"/>
        <v>480320</v>
      </c>
      <c r="AD172" s="88">
        <f t="shared" si="50"/>
        <v>0</v>
      </c>
      <c r="AE172" s="13">
        <f t="shared" si="67"/>
        <v>1</v>
      </c>
      <c r="AF172" s="65">
        <v>1</v>
      </c>
      <c r="AG172" s="65">
        <f t="shared" si="55"/>
        <v>0</v>
      </c>
    </row>
    <row r="173" spans="1:33" s="3" customFormat="1" ht="15" customHeight="1">
      <c r="A173" s="8" t="s">
        <v>31</v>
      </c>
      <c r="B173" s="20" t="s">
        <v>23</v>
      </c>
      <c r="C173" s="23" t="s">
        <v>241</v>
      </c>
      <c r="D173" s="24"/>
      <c r="E173" s="42">
        <v>0.05</v>
      </c>
      <c r="F173" s="25">
        <f t="shared" ref="F173:F179" si="72">+E173*$D$171</f>
        <v>960640</v>
      </c>
      <c r="G173" s="32">
        <v>0</v>
      </c>
      <c r="H173" s="33">
        <f t="shared" si="68"/>
        <v>0</v>
      </c>
      <c r="I173" s="32">
        <v>0</v>
      </c>
      <c r="J173" s="33"/>
      <c r="K173" s="53">
        <v>1</v>
      </c>
      <c r="L173" s="33">
        <f t="shared" si="69"/>
        <v>960640</v>
      </c>
      <c r="M173" s="42">
        <v>1</v>
      </c>
      <c r="N173" s="49">
        <f t="shared" si="52"/>
        <v>960640</v>
      </c>
      <c r="O173" s="32">
        <v>0</v>
      </c>
      <c r="P173" s="33">
        <f>+O173*F173</f>
        <v>0</v>
      </c>
      <c r="Q173" s="42"/>
      <c r="R173" s="49">
        <f t="shared" si="53"/>
        <v>0</v>
      </c>
      <c r="S173" s="66">
        <v>1</v>
      </c>
      <c r="T173" s="65">
        <f t="shared" si="70"/>
        <v>1</v>
      </c>
      <c r="U173" s="65">
        <v>1</v>
      </c>
      <c r="V173" s="65">
        <f t="shared" si="54"/>
        <v>0</v>
      </c>
      <c r="W173" s="65">
        <f t="shared" si="71"/>
        <v>0</v>
      </c>
      <c r="X173" s="65"/>
      <c r="Y173" s="65">
        <f t="shared" si="47"/>
        <v>1</v>
      </c>
      <c r="Z173" s="156">
        <f t="shared" si="46"/>
        <v>960640</v>
      </c>
      <c r="AA173" s="80"/>
      <c r="AB173" s="65"/>
      <c r="AC173" s="12">
        <f t="shared" si="49"/>
        <v>960640</v>
      </c>
      <c r="AD173" s="88">
        <f t="shared" si="50"/>
        <v>0</v>
      </c>
      <c r="AE173" s="13">
        <f t="shared" si="67"/>
        <v>1</v>
      </c>
      <c r="AF173" s="65">
        <v>1</v>
      </c>
      <c r="AG173" s="65">
        <f t="shared" si="55"/>
        <v>0</v>
      </c>
    </row>
    <row r="174" spans="1:33" s="3" customFormat="1" ht="15" customHeight="1">
      <c r="A174" s="8" t="s">
        <v>31</v>
      </c>
      <c r="B174" s="20" t="s">
        <v>25</v>
      </c>
      <c r="C174" s="23" t="s">
        <v>260</v>
      </c>
      <c r="D174" s="24"/>
      <c r="E174" s="42">
        <v>7.4999999999999997E-2</v>
      </c>
      <c r="F174" s="25">
        <f t="shared" si="72"/>
        <v>1440960</v>
      </c>
      <c r="G174" s="32">
        <v>0</v>
      </c>
      <c r="H174" s="33">
        <f t="shared" si="68"/>
        <v>0</v>
      </c>
      <c r="I174" s="32">
        <v>0</v>
      </c>
      <c r="J174" s="33">
        <f>+I174*$F174</f>
        <v>0</v>
      </c>
      <c r="K174" s="53">
        <v>1</v>
      </c>
      <c r="L174" s="33">
        <f t="shared" si="69"/>
        <v>1440960</v>
      </c>
      <c r="M174" s="42">
        <v>1</v>
      </c>
      <c r="N174" s="49">
        <f t="shared" si="52"/>
        <v>1440960</v>
      </c>
      <c r="O174" s="32">
        <v>0</v>
      </c>
      <c r="P174" s="33">
        <f>+O174*F174</f>
        <v>0</v>
      </c>
      <c r="Q174" s="42"/>
      <c r="R174" s="49">
        <f t="shared" si="53"/>
        <v>0</v>
      </c>
      <c r="S174" s="66">
        <v>1</v>
      </c>
      <c r="T174" s="65">
        <f t="shared" si="70"/>
        <v>1</v>
      </c>
      <c r="U174" s="65">
        <v>1</v>
      </c>
      <c r="V174" s="65">
        <f t="shared" si="54"/>
        <v>0</v>
      </c>
      <c r="W174" s="65">
        <f t="shared" si="71"/>
        <v>0</v>
      </c>
      <c r="X174" s="65"/>
      <c r="Y174" s="65">
        <f t="shared" si="47"/>
        <v>1</v>
      </c>
      <c r="Z174" s="156">
        <f t="shared" si="46"/>
        <v>1440960</v>
      </c>
      <c r="AA174" s="80"/>
      <c r="AB174" s="65"/>
      <c r="AC174" s="12">
        <f t="shared" si="49"/>
        <v>1440960</v>
      </c>
      <c r="AD174" s="88">
        <f t="shared" si="50"/>
        <v>0</v>
      </c>
      <c r="AE174" s="13">
        <f t="shared" si="67"/>
        <v>1</v>
      </c>
      <c r="AF174" s="65">
        <v>1</v>
      </c>
      <c r="AG174" s="65">
        <f t="shared" si="55"/>
        <v>0</v>
      </c>
    </row>
    <row r="175" spans="1:33" s="3" customFormat="1" ht="15" customHeight="1">
      <c r="A175" s="8" t="s">
        <v>31</v>
      </c>
      <c r="B175" s="20" t="s">
        <v>34</v>
      </c>
      <c r="C175" s="23" t="s">
        <v>243</v>
      </c>
      <c r="D175" s="24"/>
      <c r="E175" s="42">
        <v>0.1</v>
      </c>
      <c r="F175" s="25">
        <f t="shared" si="72"/>
        <v>1921280</v>
      </c>
      <c r="G175" s="32">
        <v>0</v>
      </c>
      <c r="H175" s="33">
        <f t="shared" si="68"/>
        <v>0</v>
      </c>
      <c r="I175" s="32">
        <v>0</v>
      </c>
      <c r="J175" s="33">
        <f t="shared" ref="J175:J178" si="73">+I175*$F175</f>
        <v>0</v>
      </c>
      <c r="K175" s="53">
        <v>1</v>
      </c>
      <c r="L175" s="33">
        <f t="shared" si="69"/>
        <v>1921280</v>
      </c>
      <c r="M175" s="42">
        <v>1</v>
      </c>
      <c r="N175" s="49">
        <f t="shared" si="52"/>
        <v>1921280</v>
      </c>
      <c r="O175" s="32">
        <v>0</v>
      </c>
      <c r="P175" s="33">
        <f>F175*O175</f>
        <v>0</v>
      </c>
      <c r="Q175" s="42"/>
      <c r="R175" s="49">
        <f t="shared" si="53"/>
        <v>0</v>
      </c>
      <c r="S175" s="66">
        <v>1</v>
      </c>
      <c r="T175" s="65">
        <f t="shared" si="70"/>
        <v>1</v>
      </c>
      <c r="U175" s="65">
        <v>1</v>
      </c>
      <c r="V175" s="65">
        <f t="shared" si="54"/>
        <v>0</v>
      </c>
      <c r="W175" s="65">
        <f t="shared" si="71"/>
        <v>0</v>
      </c>
      <c r="X175" s="65"/>
      <c r="Y175" s="65">
        <f t="shared" si="47"/>
        <v>1</v>
      </c>
      <c r="Z175" s="156">
        <f t="shared" si="46"/>
        <v>1921280</v>
      </c>
      <c r="AA175" s="80"/>
      <c r="AB175" s="65"/>
      <c r="AC175" s="12">
        <f t="shared" si="49"/>
        <v>1921280</v>
      </c>
      <c r="AD175" s="88">
        <f t="shared" si="50"/>
        <v>0</v>
      </c>
      <c r="AE175" s="13">
        <f t="shared" si="67"/>
        <v>1</v>
      </c>
      <c r="AF175" s="65">
        <v>1</v>
      </c>
      <c r="AG175" s="65">
        <f t="shared" si="55"/>
        <v>0</v>
      </c>
    </row>
    <row r="176" spans="1:33" s="3" customFormat="1" ht="15" customHeight="1">
      <c r="A176" s="8" t="s">
        <v>31</v>
      </c>
      <c r="B176" s="20" t="s">
        <v>36</v>
      </c>
      <c r="C176" s="23" t="s">
        <v>244</v>
      </c>
      <c r="D176" s="24"/>
      <c r="E176" s="42">
        <v>0.1</v>
      </c>
      <c r="F176" s="25">
        <f t="shared" si="72"/>
        <v>1921280</v>
      </c>
      <c r="G176" s="32">
        <v>0</v>
      </c>
      <c r="H176" s="33">
        <f t="shared" si="68"/>
        <v>0</v>
      </c>
      <c r="I176" s="32">
        <v>0</v>
      </c>
      <c r="J176" s="33">
        <f t="shared" si="73"/>
        <v>0</v>
      </c>
      <c r="K176" s="53">
        <v>1</v>
      </c>
      <c r="L176" s="33">
        <f t="shared" si="69"/>
        <v>1921280</v>
      </c>
      <c r="M176" s="42">
        <v>1</v>
      </c>
      <c r="N176" s="49">
        <f t="shared" si="52"/>
        <v>1921280</v>
      </c>
      <c r="O176" s="32">
        <v>0</v>
      </c>
      <c r="P176" s="33">
        <f>+O176*F176</f>
        <v>0</v>
      </c>
      <c r="Q176" s="42"/>
      <c r="R176" s="49">
        <f t="shared" si="53"/>
        <v>0</v>
      </c>
      <c r="S176" s="66">
        <v>1</v>
      </c>
      <c r="T176" s="65">
        <f t="shared" si="70"/>
        <v>1</v>
      </c>
      <c r="U176" s="65">
        <v>1</v>
      </c>
      <c r="V176" s="65">
        <f t="shared" si="54"/>
        <v>0</v>
      </c>
      <c r="W176" s="65">
        <f t="shared" si="71"/>
        <v>0</v>
      </c>
      <c r="X176" s="65"/>
      <c r="Y176" s="65">
        <f t="shared" si="47"/>
        <v>1</v>
      </c>
      <c r="Z176" s="156">
        <f t="shared" si="46"/>
        <v>1921280</v>
      </c>
      <c r="AA176" s="80"/>
      <c r="AB176" s="65"/>
      <c r="AC176" s="12">
        <f t="shared" si="49"/>
        <v>1921280</v>
      </c>
      <c r="AD176" s="88">
        <f t="shared" si="50"/>
        <v>0</v>
      </c>
      <c r="AE176" s="13">
        <f t="shared" si="67"/>
        <v>1</v>
      </c>
      <c r="AF176" s="65">
        <v>1</v>
      </c>
      <c r="AG176" s="65">
        <f t="shared" si="55"/>
        <v>0</v>
      </c>
    </row>
    <row r="177" spans="1:33" s="3" customFormat="1" ht="15" customHeight="1">
      <c r="A177" s="8" t="s">
        <v>31</v>
      </c>
      <c r="B177" s="20" t="s">
        <v>38</v>
      </c>
      <c r="C177" s="23" t="s">
        <v>261</v>
      </c>
      <c r="D177" s="24"/>
      <c r="E177" s="42">
        <v>0.05</v>
      </c>
      <c r="F177" s="25">
        <f t="shared" si="72"/>
        <v>960640</v>
      </c>
      <c r="G177" s="32">
        <v>0</v>
      </c>
      <c r="H177" s="33">
        <f t="shared" si="68"/>
        <v>0</v>
      </c>
      <c r="I177" s="32">
        <v>0</v>
      </c>
      <c r="J177" s="33">
        <f t="shared" si="73"/>
        <v>0</v>
      </c>
      <c r="K177" s="53">
        <v>0.5</v>
      </c>
      <c r="L177" s="33">
        <f t="shared" si="69"/>
        <v>480320</v>
      </c>
      <c r="M177" s="42">
        <v>0.5</v>
      </c>
      <c r="N177" s="49">
        <f t="shared" si="52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3"/>
        <v>480320</v>
      </c>
      <c r="S177" s="66">
        <v>1</v>
      </c>
      <c r="T177" s="65">
        <f t="shared" si="70"/>
        <v>1</v>
      </c>
      <c r="U177" s="65">
        <v>1</v>
      </c>
      <c r="V177" s="65">
        <f t="shared" si="54"/>
        <v>0</v>
      </c>
      <c r="W177" s="65">
        <f t="shared" si="71"/>
        <v>0</v>
      </c>
      <c r="X177" s="65"/>
      <c r="Y177" s="65">
        <f t="shared" si="47"/>
        <v>1</v>
      </c>
      <c r="Z177" s="156">
        <f t="shared" si="46"/>
        <v>960640</v>
      </c>
      <c r="AA177" s="80"/>
      <c r="AB177" s="65"/>
      <c r="AC177" s="12">
        <f t="shared" si="49"/>
        <v>960640</v>
      </c>
      <c r="AD177" s="88">
        <f t="shared" si="50"/>
        <v>0</v>
      </c>
      <c r="AE177" s="13">
        <f t="shared" si="67"/>
        <v>1</v>
      </c>
      <c r="AF177" s="65">
        <v>1</v>
      </c>
      <c r="AG177" s="65">
        <f t="shared" si="55"/>
        <v>0</v>
      </c>
    </row>
    <row r="178" spans="1:33" s="3" customFormat="1" ht="15" customHeight="1">
      <c r="A178" s="8" t="s">
        <v>31</v>
      </c>
      <c r="B178" s="20" t="s">
        <v>40</v>
      </c>
      <c r="C178" s="23" t="s">
        <v>262</v>
      </c>
      <c r="D178" s="24"/>
      <c r="E178" s="42">
        <v>7.4999999999999997E-2</v>
      </c>
      <c r="F178" s="25">
        <f t="shared" si="72"/>
        <v>1440960</v>
      </c>
      <c r="G178" s="32">
        <v>0</v>
      </c>
      <c r="H178" s="33">
        <f t="shared" si="68"/>
        <v>0</v>
      </c>
      <c r="I178" s="32">
        <v>0</v>
      </c>
      <c r="J178" s="33">
        <f t="shared" si="73"/>
        <v>0</v>
      </c>
      <c r="K178" s="53">
        <v>0</v>
      </c>
      <c r="L178" s="33">
        <f t="shared" si="69"/>
        <v>0</v>
      </c>
      <c r="M178" s="42">
        <v>0</v>
      </c>
      <c r="N178" s="49">
        <f t="shared" si="52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4">Q178*F178</f>
        <v>1440960</v>
      </c>
      <c r="S178" s="66">
        <v>1</v>
      </c>
      <c r="T178" s="65">
        <f t="shared" si="70"/>
        <v>1</v>
      </c>
      <c r="U178" s="65">
        <v>0.9</v>
      </c>
      <c r="V178" s="65">
        <f t="shared" si="54"/>
        <v>9.9999999999999978E-2</v>
      </c>
      <c r="W178" s="65">
        <f t="shared" si="71"/>
        <v>0</v>
      </c>
      <c r="X178" s="65"/>
      <c r="Y178" s="65">
        <f t="shared" si="47"/>
        <v>1</v>
      </c>
      <c r="Z178" s="156">
        <f t="shared" si="46"/>
        <v>1440960</v>
      </c>
      <c r="AA178" s="80"/>
      <c r="AB178" s="65"/>
      <c r="AC178" s="12">
        <f t="shared" si="49"/>
        <v>1440960</v>
      </c>
      <c r="AD178" s="88">
        <f t="shared" si="50"/>
        <v>0</v>
      </c>
      <c r="AE178" s="13">
        <f t="shared" si="67"/>
        <v>1</v>
      </c>
      <c r="AF178" s="65">
        <v>0.8</v>
      </c>
      <c r="AG178" s="65">
        <f t="shared" si="55"/>
        <v>0.19999999999999996</v>
      </c>
    </row>
    <row r="179" spans="1:33" ht="15" customHeight="1">
      <c r="A179" s="31" t="s">
        <v>31</v>
      </c>
      <c r="B179" s="20" t="s">
        <v>46</v>
      </c>
      <c r="C179" s="23" t="s">
        <v>249</v>
      </c>
      <c r="D179" s="24"/>
      <c r="E179" s="42">
        <v>2.5000000000000001E-2</v>
      </c>
      <c r="F179" s="25">
        <f t="shared" si="72"/>
        <v>480320</v>
      </c>
      <c r="G179" s="32">
        <v>0</v>
      </c>
      <c r="H179" s="33">
        <f t="shared" si="68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2"/>
        <v>0</v>
      </c>
      <c r="O179" s="32">
        <v>1</v>
      </c>
      <c r="P179" s="33">
        <f>+O179*F179</f>
        <v>480320</v>
      </c>
      <c r="Q179" s="42">
        <v>0.9</v>
      </c>
      <c r="R179" s="49">
        <f t="shared" ref="R179" si="75">Q179*F179</f>
        <v>432288</v>
      </c>
      <c r="S179" s="63">
        <v>1</v>
      </c>
      <c r="T179" s="65">
        <f t="shared" si="70"/>
        <v>0.9</v>
      </c>
      <c r="U179" s="65">
        <v>0.5</v>
      </c>
      <c r="V179" s="65">
        <f t="shared" si="54"/>
        <v>0.4</v>
      </c>
      <c r="W179" s="65">
        <f t="shared" si="71"/>
        <v>9.9999999999999978E-2</v>
      </c>
      <c r="X179" s="65"/>
      <c r="Y179" s="65">
        <f t="shared" si="47"/>
        <v>0.9</v>
      </c>
      <c r="Z179" s="156">
        <f t="shared" si="47"/>
        <v>432288</v>
      </c>
      <c r="AA179" s="80"/>
      <c r="AB179" s="65"/>
      <c r="AC179" s="15">
        <f t="shared" si="49"/>
        <v>480320</v>
      </c>
      <c r="AD179" s="81">
        <f t="shared" si="50"/>
        <v>0</v>
      </c>
      <c r="AE179" s="13">
        <f t="shared" si="67"/>
        <v>0.9</v>
      </c>
      <c r="AF179" s="65">
        <v>0.5</v>
      </c>
      <c r="AG179" s="65">
        <f t="shared" si="55"/>
        <v>0.4</v>
      </c>
    </row>
    <row r="180" spans="1:33" s="4" customFormat="1" ht="21.95" customHeight="1">
      <c r="A180" s="36"/>
      <c r="B180" s="37" t="s">
        <v>263</v>
      </c>
      <c r="C180" s="38" t="s">
        <v>264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2"/>
        <v>0</v>
      </c>
      <c r="O180" s="40">
        <v>0</v>
      </c>
      <c r="P180" s="40"/>
      <c r="Q180" s="57"/>
      <c r="R180" s="58">
        <f t="shared" si="53"/>
        <v>0</v>
      </c>
      <c r="S180" s="68"/>
      <c r="T180" s="69">
        <f>G180+I180+K180+O180</f>
        <v>0</v>
      </c>
      <c r="U180" s="69">
        <v>0</v>
      </c>
      <c r="V180" s="65">
        <f t="shared" si="54"/>
        <v>0</v>
      </c>
      <c r="W180" s="69"/>
      <c r="X180" s="69"/>
      <c r="Y180" s="69">
        <f t="shared" ref="Y180:Z243" si="76">G180+I180+M180+Q180</f>
        <v>0</v>
      </c>
      <c r="Z180" s="156">
        <f t="shared" si="76"/>
        <v>0</v>
      </c>
      <c r="AA180" s="84"/>
      <c r="AB180" s="69"/>
      <c r="AC180" s="85">
        <f t="shared" si="49"/>
        <v>0</v>
      </c>
      <c r="AD180" s="86">
        <f t="shared" si="50"/>
        <v>0</v>
      </c>
      <c r="AE180" s="87">
        <f t="shared" si="67"/>
        <v>0</v>
      </c>
      <c r="AF180" s="69">
        <v>0</v>
      </c>
      <c r="AG180" s="65">
        <f t="shared" si="55"/>
        <v>0</v>
      </c>
    </row>
    <row r="181" spans="1:33" s="3" customFormat="1" ht="15" customHeight="1">
      <c r="A181" s="31" t="s">
        <v>31</v>
      </c>
      <c r="B181" s="20" t="s">
        <v>23</v>
      </c>
      <c r="C181" s="23" t="s">
        <v>240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7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2"/>
        <v>0</v>
      </c>
      <c r="O181" s="32">
        <v>1</v>
      </c>
      <c r="P181" s="33">
        <f t="shared" ref="P181:P189" si="78">+O181*F181</f>
        <v>480320</v>
      </c>
      <c r="Q181" s="42">
        <v>1</v>
      </c>
      <c r="R181" s="49">
        <f t="shared" si="53"/>
        <v>480320</v>
      </c>
      <c r="S181" s="63">
        <v>1</v>
      </c>
      <c r="T181" s="65">
        <f t="shared" ref="T181:T189" si="79">G181+I181+M181+Q181</f>
        <v>1</v>
      </c>
      <c r="U181" s="65">
        <v>1</v>
      </c>
      <c r="V181" s="65">
        <f t="shared" si="54"/>
        <v>0</v>
      </c>
      <c r="W181" s="65">
        <f t="shared" ref="W181:W204" si="80">S181-T181</f>
        <v>0</v>
      </c>
      <c r="X181" s="65"/>
      <c r="Y181" s="65">
        <f t="shared" si="76"/>
        <v>1</v>
      </c>
      <c r="Z181" s="156">
        <f t="shared" si="76"/>
        <v>480320</v>
      </c>
      <c r="AA181" s="80"/>
      <c r="AB181" s="65"/>
      <c r="AC181" s="15">
        <f t="shared" si="49"/>
        <v>480320</v>
      </c>
      <c r="AD181" s="81">
        <f t="shared" si="50"/>
        <v>0</v>
      </c>
      <c r="AE181" s="13">
        <f t="shared" si="67"/>
        <v>1</v>
      </c>
      <c r="AF181" s="65">
        <v>1</v>
      </c>
      <c r="AG181" s="65">
        <f t="shared" si="55"/>
        <v>0</v>
      </c>
    </row>
    <row r="182" spans="1:33" s="3" customFormat="1" ht="15" customHeight="1">
      <c r="A182" s="31" t="s">
        <v>31</v>
      </c>
      <c r="B182" s="20" t="s">
        <v>23</v>
      </c>
      <c r="C182" s="23" t="s">
        <v>241</v>
      </c>
      <c r="D182" s="24"/>
      <c r="E182" s="42">
        <v>0.05</v>
      </c>
      <c r="F182" s="25">
        <f t="shared" ref="F182:F189" si="81">+E182*$D$171</f>
        <v>960640</v>
      </c>
      <c r="G182" s="32">
        <v>0</v>
      </c>
      <c r="H182" s="33">
        <f t="shared" si="77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2"/>
        <v>0</v>
      </c>
      <c r="O182" s="32">
        <v>1</v>
      </c>
      <c r="P182" s="33">
        <f t="shared" si="78"/>
        <v>960640</v>
      </c>
      <c r="Q182" s="42">
        <v>1</v>
      </c>
      <c r="R182" s="49">
        <f t="shared" si="53"/>
        <v>960640</v>
      </c>
      <c r="S182" s="63">
        <v>1</v>
      </c>
      <c r="T182" s="65">
        <f t="shared" si="79"/>
        <v>1</v>
      </c>
      <c r="U182" s="65">
        <v>1</v>
      </c>
      <c r="V182" s="65">
        <f t="shared" si="54"/>
        <v>0</v>
      </c>
      <c r="W182" s="65">
        <f t="shared" si="80"/>
        <v>0</v>
      </c>
      <c r="X182" s="65"/>
      <c r="Y182" s="65">
        <f t="shared" si="76"/>
        <v>1</v>
      </c>
      <c r="Z182" s="156">
        <f t="shared" si="76"/>
        <v>960640</v>
      </c>
      <c r="AA182" s="80"/>
      <c r="AB182" s="65"/>
      <c r="AC182" s="15">
        <f t="shared" si="49"/>
        <v>960640</v>
      </c>
      <c r="AD182" s="81">
        <f t="shared" si="50"/>
        <v>0</v>
      </c>
      <c r="AE182" s="13">
        <f t="shared" si="67"/>
        <v>1</v>
      </c>
      <c r="AF182" s="65">
        <v>1</v>
      </c>
      <c r="AG182" s="65">
        <f t="shared" si="55"/>
        <v>0</v>
      </c>
    </row>
    <row r="183" spans="1:33" s="3" customFormat="1" ht="15" customHeight="1">
      <c r="A183" s="31" t="s">
        <v>31</v>
      </c>
      <c r="B183" s="20" t="s">
        <v>25</v>
      </c>
      <c r="C183" s="23" t="s">
        <v>265</v>
      </c>
      <c r="D183" s="24"/>
      <c r="E183" s="42">
        <v>7.4999999999999997E-2</v>
      </c>
      <c r="F183" s="25">
        <f t="shared" si="81"/>
        <v>1440960</v>
      </c>
      <c r="G183" s="32">
        <v>0</v>
      </c>
      <c r="H183" s="33">
        <f t="shared" si="77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2"/>
        <v>0</v>
      </c>
      <c r="O183" s="32">
        <v>1</v>
      </c>
      <c r="P183" s="33">
        <f t="shared" si="78"/>
        <v>1440960</v>
      </c>
      <c r="Q183" s="42">
        <v>1</v>
      </c>
      <c r="R183" s="49">
        <f t="shared" si="53"/>
        <v>1440960</v>
      </c>
      <c r="S183" s="63">
        <v>1</v>
      </c>
      <c r="T183" s="65">
        <f t="shared" si="79"/>
        <v>1</v>
      </c>
      <c r="U183" s="65">
        <v>1</v>
      </c>
      <c r="V183" s="65">
        <f t="shared" si="54"/>
        <v>0</v>
      </c>
      <c r="W183" s="65">
        <f t="shared" si="80"/>
        <v>0</v>
      </c>
      <c r="X183" s="65"/>
      <c r="Y183" s="65">
        <f t="shared" si="76"/>
        <v>1</v>
      </c>
      <c r="Z183" s="156">
        <f t="shared" si="76"/>
        <v>1440960</v>
      </c>
      <c r="AA183" s="80"/>
      <c r="AB183" s="65"/>
      <c r="AC183" s="15">
        <f t="shared" si="49"/>
        <v>1440960</v>
      </c>
      <c r="AD183" s="81">
        <f t="shared" si="50"/>
        <v>0</v>
      </c>
      <c r="AE183" s="13">
        <f t="shared" si="67"/>
        <v>1</v>
      </c>
      <c r="AF183" s="65">
        <v>1</v>
      </c>
      <c r="AG183" s="65">
        <f t="shared" si="55"/>
        <v>0</v>
      </c>
    </row>
    <row r="184" spans="1:33" ht="15" customHeight="1">
      <c r="A184" s="31" t="s">
        <v>31</v>
      </c>
      <c r="B184" s="20" t="s">
        <v>34</v>
      </c>
      <c r="C184" s="23" t="s">
        <v>246</v>
      </c>
      <c r="D184" s="24"/>
      <c r="E184" s="42">
        <v>0.1</v>
      </c>
      <c r="F184" s="25">
        <f t="shared" si="81"/>
        <v>1921280</v>
      </c>
      <c r="G184" s="32">
        <v>0</v>
      </c>
      <c r="H184" s="33">
        <f t="shared" si="77"/>
        <v>0</v>
      </c>
      <c r="I184" s="32">
        <v>0</v>
      </c>
      <c r="J184" s="33">
        <f t="shared" ref="J184:J187" si="82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2"/>
        <v>0</v>
      </c>
      <c r="O184" s="32">
        <v>1</v>
      </c>
      <c r="P184" s="33">
        <f t="shared" si="78"/>
        <v>1921280</v>
      </c>
      <c r="Q184" s="42">
        <v>1</v>
      </c>
      <c r="R184" s="49">
        <f t="shared" si="53"/>
        <v>1921280</v>
      </c>
      <c r="S184" s="63">
        <v>1</v>
      </c>
      <c r="T184" s="65">
        <f t="shared" si="79"/>
        <v>1</v>
      </c>
      <c r="U184" s="65">
        <v>1</v>
      </c>
      <c r="V184" s="65">
        <f t="shared" si="54"/>
        <v>0</v>
      </c>
      <c r="W184" s="65">
        <f t="shared" si="80"/>
        <v>0</v>
      </c>
      <c r="X184" s="65"/>
      <c r="Y184" s="65">
        <f t="shared" si="76"/>
        <v>1</v>
      </c>
      <c r="Z184" s="156">
        <f t="shared" si="76"/>
        <v>1921280</v>
      </c>
      <c r="AA184" s="80"/>
      <c r="AB184" s="65"/>
      <c r="AC184" s="15">
        <f t="shared" si="49"/>
        <v>1921280</v>
      </c>
      <c r="AD184" s="81">
        <f t="shared" si="50"/>
        <v>0</v>
      </c>
      <c r="AE184" s="13">
        <f t="shared" si="67"/>
        <v>1</v>
      </c>
      <c r="AF184" s="65">
        <v>1</v>
      </c>
      <c r="AG184" s="65">
        <f t="shared" si="55"/>
        <v>0</v>
      </c>
    </row>
    <row r="185" spans="1:33" ht="15" customHeight="1">
      <c r="A185" s="31" t="s">
        <v>31</v>
      </c>
      <c r="B185" s="20" t="s">
        <v>36</v>
      </c>
      <c r="C185" s="23" t="s">
        <v>266</v>
      </c>
      <c r="D185" s="24"/>
      <c r="E185" s="42">
        <v>0.1</v>
      </c>
      <c r="F185" s="25">
        <f t="shared" si="81"/>
        <v>1921280</v>
      </c>
      <c r="G185" s="32">
        <v>0</v>
      </c>
      <c r="H185" s="33">
        <f t="shared" si="77"/>
        <v>0</v>
      </c>
      <c r="I185" s="32">
        <v>0</v>
      </c>
      <c r="J185" s="33">
        <f t="shared" si="82"/>
        <v>0</v>
      </c>
      <c r="K185" s="53">
        <v>0</v>
      </c>
      <c r="L185" s="33">
        <f>+K185*F185</f>
        <v>0</v>
      </c>
      <c r="M185" s="42">
        <v>0</v>
      </c>
      <c r="N185" s="49">
        <f t="shared" si="52"/>
        <v>0</v>
      </c>
      <c r="O185" s="32">
        <v>1</v>
      </c>
      <c r="P185" s="33">
        <f t="shared" si="78"/>
        <v>1921280</v>
      </c>
      <c r="Q185" s="42">
        <v>1</v>
      </c>
      <c r="R185" s="49">
        <f t="shared" ref="R185" si="83">Q185*F185</f>
        <v>1921280</v>
      </c>
      <c r="S185" s="63">
        <v>1</v>
      </c>
      <c r="T185" s="65">
        <f t="shared" si="79"/>
        <v>1</v>
      </c>
      <c r="U185" s="65">
        <v>1</v>
      </c>
      <c r="V185" s="65">
        <f t="shared" si="54"/>
        <v>0</v>
      </c>
      <c r="W185" s="65">
        <f t="shared" si="80"/>
        <v>0</v>
      </c>
      <c r="X185" s="65"/>
      <c r="Y185" s="65">
        <f t="shared" si="76"/>
        <v>1</v>
      </c>
      <c r="Z185" s="156">
        <f t="shared" si="76"/>
        <v>1921280</v>
      </c>
      <c r="AA185" s="80"/>
      <c r="AB185" s="65"/>
      <c r="AC185" s="15">
        <f t="shared" si="49"/>
        <v>1921280</v>
      </c>
      <c r="AD185" s="81">
        <f t="shared" si="50"/>
        <v>0</v>
      </c>
      <c r="AE185" s="13">
        <f t="shared" si="67"/>
        <v>1</v>
      </c>
      <c r="AF185" s="65">
        <v>1</v>
      </c>
      <c r="AG185" s="65">
        <f t="shared" si="55"/>
        <v>0</v>
      </c>
    </row>
    <row r="186" spans="1:33" s="3" customFormat="1" ht="15" customHeight="1">
      <c r="A186" s="8" t="s">
        <v>31</v>
      </c>
      <c r="B186" s="20" t="s">
        <v>38</v>
      </c>
      <c r="C186" s="23" t="s">
        <v>247</v>
      </c>
      <c r="D186" s="24"/>
      <c r="E186" s="42">
        <v>0.05</v>
      </c>
      <c r="F186" s="25">
        <f t="shared" si="81"/>
        <v>960640</v>
      </c>
      <c r="G186" s="32">
        <v>0</v>
      </c>
      <c r="H186" s="33">
        <f t="shared" si="77"/>
        <v>0</v>
      </c>
      <c r="I186" s="32">
        <v>0</v>
      </c>
      <c r="J186" s="33">
        <f t="shared" si="82"/>
        <v>0</v>
      </c>
      <c r="K186" s="53">
        <v>0</v>
      </c>
      <c r="L186" s="33">
        <f>+K186*$F186</f>
        <v>0</v>
      </c>
      <c r="M186" s="42">
        <v>0</v>
      </c>
      <c r="N186" s="49">
        <f t="shared" si="52"/>
        <v>0</v>
      </c>
      <c r="O186" s="32">
        <v>1</v>
      </c>
      <c r="P186" s="33">
        <f t="shared" si="78"/>
        <v>960640</v>
      </c>
      <c r="Q186" s="42">
        <v>1</v>
      </c>
      <c r="R186" s="49">
        <f t="shared" si="53"/>
        <v>960640</v>
      </c>
      <c r="S186" s="66">
        <v>1</v>
      </c>
      <c r="T186" s="65">
        <f t="shared" si="79"/>
        <v>1</v>
      </c>
      <c r="U186" s="65">
        <v>1</v>
      </c>
      <c r="V186" s="65">
        <f t="shared" si="54"/>
        <v>0</v>
      </c>
      <c r="W186" s="65">
        <f t="shared" si="80"/>
        <v>0</v>
      </c>
      <c r="X186" s="65"/>
      <c r="Y186" s="65">
        <f t="shared" si="76"/>
        <v>1</v>
      </c>
      <c r="Z186" s="156">
        <f t="shared" si="76"/>
        <v>960640</v>
      </c>
      <c r="AA186" s="80"/>
      <c r="AB186" s="65"/>
      <c r="AC186" s="15">
        <f t="shared" si="49"/>
        <v>960640</v>
      </c>
      <c r="AD186" s="81">
        <f t="shared" si="50"/>
        <v>0</v>
      </c>
      <c r="AE186" s="13">
        <f t="shared" si="67"/>
        <v>1</v>
      </c>
      <c r="AF186" s="65">
        <v>0</v>
      </c>
      <c r="AG186" s="65">
        <f t="shared" si="55"/>
        <v>1</v>
      </c>
    </row>
    <row r="187" spans="1:33" ht="15" customHeight="1">
      <c r="A187" s="31" t="s">
        <v>31</v>
      </c>
      <c r="B187" s="20" t="s">
        <v>40</v>
      </c>
      <c r="C187" s="23" t="s">
        <v>267</v>
      </c>
      <c r="D187" s="24"/>
      <c r="E187" s="42">
        <v>0.05</v>
      </c>
      <c r="F187" s="25">
        <f t="shared" si="81"/>
        <v>960640</v>
      </c>
      <c r="G187" s="32">
        <v>0</v>
      </c>
      <c r="H187" s="33">
        <f t="shared" si="77"/>
        <v>0</v>
      </c>
      <c r="I187" s="32">
        <v>0</v>
      </c>
      <c r="J187" s="33">
        <f t="shared" si="82"/>
        <v>0</v>
      </c>
      <c r="K187" s="53">
        <v>0</v>
      </c>
      <c r="L187" s="33">
        <f>+K187*$F187</f>
        <v>0</v>
      </c>
      <c r="M187" s="42">
        <v>0</v>
      </c>
      <c r="N187" s="49">
        <f t="shared" si="52"/>
        <v>0</v>
      </c>
      <c r="O187" s="32">
        <v>1</v>
      </c>
      <c r="P187" s="33">
        <f t="shared" si="78"/>
        <v>960640</v>
      </c>
      <c r="Q187" s="42">
        <v>1</v>
      </c>
      <c r="R187" s="49">
        <f t="shared" si="53"/>
        <v>960640</v>
      </c>
      <c r="S187" s="63">
        <v>1</v>
      </c>
      <c r="T187" s="65">
        <f t="shared" si="79"/>
        <v>1</v>
      </c>
      <c r="U187" s="65">
        <v>0</v>
      </c>
      <c r="V187" s="65">
        <f t="shared" si="54"/>
        <v>1</v>
      </c>
      <c r="W187" s="65">
        <f t="shared" si="80"/>
        <v>0</v>
      </c>
      <c r="X187" s="65"/>
      <c r="Y187" s="65">
        <f t="shared" si="76"/>
        <v>1</v>
      </c>
      <c r="Z187" s="156">
        <f t="shared" si="76"/>
        <v>960640</v>
      </c>
      <c r="AA187" s="80"/>
      <c r="AB187" s="65"/>
      <c r="AC187" s="15">
        <f t="shared" si="49"/>
        <v>960640</v>
      </c>
      <c r="AD187" s="81">
        <f t="shared" si="50"/>
        <v>0</v>
      </c>
      <c r="AE187" s="13">
        <f t="shared" si="67"/>
        <v>1</v>
      </c>
      <c r="AF187" s="65">
        <v>0</v>
      </c>
      <c r="AG187" s="65">
        <f t="shared" si="55"/>
        <v>1</v>
      </c>
    </row>
    <row r="188" spans="1:33" ht="15" customHeight="1">
      <c r="A188" s="31" t="s">
        <v>31</v>
      </c>
      <c r="B188" s="20" t="s">
        <v>46</v>
      </c>
      <c r="C188" s="23" t="s">
        <v>268</v>
      </c>
      <c r="D188" s="24"/>
      <c r="E188" s="42">
        <v>2.5000000000000001E-2</v>
      </c>
      <c r="F188" s="25">
        <f t="shared" si="81"/>
        <v>480320</v>
      </c>
      <c r="G188" s="32">
        <v>0</v>
      </c>
      <c r="H188" s="33">
        <f t="shared" si="77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2"/>
        <v>0</v>
      </c>
      <c r="O188" s="32">
        <v>1</v>
      </c>
      <c r="P188" s="33">
        <f t="shared" si="78"/>
        <v>480320</v>
      </c>
      <c r="Q188" s="42">
        <v>1</v>
      </c>
      <c r="R188" s="49">
        <f t="shared" si="53"/>
        <v>480320</v>
      </c>
      <c r="S188" s="63">
        <v>1</v>
      </c>
      <c r="T188" s="65">
        <f t="shared" si="79"/>
        <v>1</v>
      </c>
      <c r="U188" s="65">
        <v>0</v>
      </c>
      <c r="V188" s="65">
        <f t="shared" si="54"/>
        <v>1</v>
      </c>
      <c r="W188" s="65">
        <f t="shared" si="80"/>
        <v>0</v>
      </c>
      <c r="X188" s="65"/>
      <c r="Y188" s="65">
        <f t="shared" si="76"/>
        <v>1</v>
      </c>
      <c r="Z188" s="156">
        <f t="shared" si="76"/>
        <v>480320</v>
      </c>
      <c r="AA188" s="80"/>
      <c r="AB188" s="65"/>
      <c r="AC188" s="15">
        <f t="shared" si="49"/>
        <v>480320</v>
      </c>
      <c r="AD188" s="81">
        <f t="shared" si="50"/>
        <v>0</v>
      </c>
      <c r="AE188" s="13">
        <f t="shared" si="67"/>
        <v>1</v>
      </c>
      <c r="AF188" s="65">
        <v>0</v>
      </c>
      <c r="AG188" s="65">
        <f t="shared" si="55"/>
        <v>1</v>
      </c>
    </row>
    <row r="189" spans="1:33" ht="15" customHeight="1">
      <c r="A189" s="31" t="s">
        <v>31</v>
      </c>
      <c r="B189" s="20" t="s">
        <v>48</v>
      </c>
      <c r="C189" s="23" t="s">
        <v>249</v>
      </c>
      <c r="D189" s="24"/>
      <c r="E189" s="42">
        <v>2.5000000000000001E-2</v>
      </c>
      <c r="F189" s="25">
        <f t="shared" si="81"/>
        <v>480320</v>
      </c>
      <c r="G189" s="32">
        <v>0</v>
      </c>
      <c r="H189" s="33">
        <f t="shared" si="77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2"/>
        <v>0</v>
      </c>
      <c r="O189" s="32">
        <v>1</v>
      </c>
      <c r="P189" s="33">
        <f t="shared" si="78"/>
        <v>480320</v>
      </c>
      <c r="Q189" s="42">
        <v>0.4</v>
      </c>
      <c r="R189" s="49">
        <f t="shared" si="53"/>
        <v>192128</v>
      </c>
      <c r="S189" s="63">
        <v>1</v>
      </c>
      <c r="T189" s="65">
        <f t="shared" si="79"/>
        <v>0.4</v>
      </c>
      <c r="U189" s="65">
        <v>0</v>
      </c>
      <c r="V189" s="65">
        <f t="shared" si="54"/>
        <v>0.4</v>
      </c>
      <c r="W189" s="65">
        <f t="shared" si="80"/>
        <v>0.6</v>
      </c>
      <c r="X189" s="65"/>
      <c r="Y189" s="65">
        <f t="shared" si="76"/>
        <v>0.4</v>
      </c>
      <c r="Z189" s="156">
        <f t="shared" si="76"/>
        <v>192128</v>
      </c>
      <c r="AA189" s="80"/>
      <c r="AB189" s="65"/>
      <c r="AC189" s="15">
        <f t="shared" si="49"/>
        <v>480320</v>
      </c>
      <c r="AD189" s="81">
        <f t="shared" si="50"/>
        <v>0</v>
      </c>
      <c r="AE189" s="13">
        <f t="shared" si="67"/>
        <v>0.4</v>
      </c>
      <c r="AF189" s="65">
        <v>0</v>
      </c>
      <c r="AG189" s="65">
        <f t="shared" si="55"/>
        <v>0.4</v>
      </c>
    </row>
    <row r="190" spans="1:33" ht="15" customHeight="1">
      <c r="B190" s="20" t="s">
        <v>238</v>
      </c>
      <c r="C190" s="96" t="s">
        <v>251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2"/>
        <v>0</v>
      </c>
      <c r="O190" s="32">
        <v>0</v>
      </c>
      <c r="P190" s="33"/>
      <c r="Q190" s="42"/>
      <c r="R190" s="49">
        <f t="shared" si="53"/>
        <v>0</v>
      </c>
      <c r="S190" s="63"/>
      <c r="T190" s="65">
        <f>G190+I190+K190+O190</f>
        <v>0</v>
      </c>
      <c r="U190" s="65">
        <v>0</v>
      </c>
      <c r="V190" s="65">
        <f t="shared" si="54"/>
        <v>0</v>
      </c>
      <c r="W190" s="65">
        <f t="shared" si="80"/>
        <v>0</v>
      </c>
      <c r="X190" s="65"/>
      <c r="Y190" s="65">
        <f t="shared" si="76"/>
        <v>0</v>
      </c>
      <c r="Z190" s="156">
        <f t="shared" si="76"/>
        <v>0</v>
      </c>
      <c r="AA190" s="80"/>
      <c r="AB190" s="65"/>
      <c r="AC190" s="15">
        <f t="shared" si="49"/>
        <v>0</v>
      </c>
      <c r="AD190" s="81">
        <f t="shared" si="50"/>
        <v>0</v>
      </c>
      <c r="AE190" s="13">
        <f t="shared" si="67"/>
        <v>0</v>
      </c>
      <c r="AF190" s="65">
        <v>0</v>
      </c>
      <c r="AG190" s="65">
        <f t="shared" si="55"/>
        <v>0</v>
      </c>
    </row>
    <row r="191" spans="1:33" ht="15" customHeight="1">
      <c r="B191" s="20"/>
      <c r="C191" s="96" t="s">
        <v>269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2"/>
        <v>0</v>
      </c>
      <c r="O191" s="32">
        <v>0</v>
      </c>
      <c r="P191" s="33"/>
      <c r="Q191" s="42"/>
      <c r="R191" s="49">
        <f t="shared" si="53"/>
        <v>0</v>
      </c>
      <c r="S191" s="63"/>
      <c r="T191" s="65">
        <f>G191+I191+K191+O191</f>
        <v>0</v>
      </c>
      <c r="U191" s="65">
        <v>0</v>
      </c>
      <c r="V191" s="65">
        <f t="shared" si="54"/>
        <v>0</v>
      </c>
      <c r="W191" s="65">
        <f t="shared" si="80"/>
        <v>0</v>
      </c>
      <c r="X191" s="65"/>
      <c r="Y191" s="65">
        <f t="shared" si="76"/>
        <v>0</v>
      </c>
      <c r="Z191" s="156">
        <f t="shared" si="76"/>
        <v>0</v>
      </c>
      <c r="AA191" s="80"/>
      <c r="AB191" s="65"/>
      <c r="AC191" s="15">
        <f t="shared" si="49"/>
        <v>0</v>
      </c>
      <c r="AD191" s="81">
        <f t="shared" si="50"/>
        <v>0</v>
      </c>
      <c r="AE191" s="13">
        <f t="shared" si="67"/>
        <v>0</v>
      </c>
      <c r="AF191" s="65">
        <v>0</v>
      </c>
      <c r="AG191" s="65">
        <f t="shared" si="55"/>
        <v>0</v>
      </c>
    </row>
    <row r="192" spans="1:33" ht="15" customHeight="1">
      <c r="A192" s="31" t="s">
        <v>94</v>
      </c>
      <c r="B192" s="20"/>
      <c r="C192" s="97" t="s">
        <v>253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0.48</v>
      </c>
      <c r="N192" s="49">
        <f t="shared" si="52"/>
        <v>9959915.5199999996</v>
      </c>
      <c r="O192" s="32">
        <v>0</v>
      </c>
      <c r="P192" s="33">
        <f>+O192*F192</f>
        <v>0</v>
      </c>
      <c r="Q192" s="42"/>
      <c r="R192" s="49">
        <f t="shared" si="53"/>
        <v>0</v>
      </c>
      <c r="S192" s="63">
        <v>1</v>
      </c>
      <c r="T192" s="65">
        <f>G192+I192+M192+Q192</f>
        <v>0.98</v>
      </c>
      <c r="U192" s="65">
        <v>0.9</v>
      </c>
      <c r="V192" s="65">
        <f t="shared" si="54"/>
        <v>7.999999999999996E-2</v>
      </c>
      <c r="W192" s="65">
        <f t="shared" si="80"/>
        <v>2.0000000000000018E-2</v>
      </c>
      <c r="X192" s="65"/>
      <c r="Y192" s="65">
        <f t="shared" si="76"/>
        <v>0.98</v>
      </c>
      <c r="Z192" s="156">
        <f t="shared" si="76"/>
        <v>20334827.52</v>
      </c>
      <c r="AA192" s="80"/>
      <c r="AB192" s="65"/>
      <c r="AC192" s="15">
        <f t="shared" si="49"/>
        <v>20749824</v>
      </c>
      <c r="AD192" s="81">
        <f t="shared" si="50"/>
        <v>0</v>
      </c>
      <c r="AE192" s="13">
        <f t="shared" si="67"/>
        <v>0.98</v>
      </c>
      <c r="AF192" s="65">
        <v>0.9</v>
      </c>
      <c r="AG192" s="65">
        <f t="shared" si="55"/>
        <v>7.999999999999996E-2</v>
      </c>
    </row>
    <row r="193" spans="1:33" ht="15" customHeight="1">
      <c r="A193" s="31" t="s">
        <v>94</v>
      </c>
      <c r="B193" s="20"/>
      <c r="C193" s="97" t="s">
        <v>254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2"/>
        <v>0</v>
      </c>
      <c r="O193" s="32">
        <v>1</v>
      </c>
      <c r="P193" s="33">
        <f>+O193*F193</f>
        <v>3890592</v>
      </c>
      <c r="Q193" s="42">
        <v>0.5</v>
      </c>
      <c r="R193" s="49">
        <f t="shared" si="53"/>
        <v>1945296</v>
      </c>
      <c r="S193" s="63">
        <v>1</v>
      </c>
      <c r="T193" s="65">
        <f>G193+I193+M193+Q193</f>
        <v>0.5</v>
      </c>
      <c r="U193" s="65">
        <v>0</v>
      </c>
      <c r="V193" s="65">
        <f t="shared" si="54"/>
        <v>0.5</v>
      </c>
      <c r="W193" s="65">
        <f t="shared" si="80"/>
        <v>0.5</v>
      </c>
      <c r="X193" s="65"/>
      <c r="Y193" s="65">
        <f t="shared" si="76"/>
        <v>0.5</v>
      </c>
      <c r="Z193" s="156">
        <f t="shared" si="76"/>
        <v>1945296</v>
      </c>
      <c r="AA193" s="80"/>
      <c r="AB193" s="65"/>
      <c r="AC193" s="15">
        <f t="shared" si="49"/>
        <v>3890592</v>
      </c>
      <c r="AD193" s="81">
        <f t="shared" si="50"/>
        <v>0</v>
      </c>
      <c r="AE193" s="13">
        <f t="shared" si="67"/>
        <v>0.5</v>
      </c>
      <c r="AF193" s="65">
        <v>0</v>
      </c>
      <c r="AG193" s="65">
        <f t="shared" si="55"/>
        <v>0.5</v>
      </c>
    </row>
    <row r="194" spans="1:33" ht="15" customHeight="1">
      <c r="A194" s="31" t="s">
        <v>94</v>
      </c>
      <c r="B194" s="20"/>
      <c r="C194" s="97" t="s">
        <v>255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2"/>
        <v>0</v>
      </c>
      <c r="O194" s="32">
        <v>1</v>
      </c>
      <c r="P194" s="33">
        <f>+O194*F194</f>
        <v>1296864</v>
      </c>
      <c r="Q194" s="42">
        <v>0.25</v>
      </c>
      <c r="R194" s="49">
        <f t="shared" si="53"/>
        <v>324216</v>
      </c>
      <c r="S194" s="63">
        <v>1</v>
      </c>
      <c r="T194" s="65">
        <f>G194+I194+M194+Q194</f>
        <v>0.25</v>
      </c>
      <c r="U194" s="65">
        <v>0</v>
      </c>
      <c r="V194" s="65">
        <f t="shared" si="54"/>
        <v>0.25</v>
      </c>
      <c r="W194" s="65">
        <f t="shared" si="80"/>
        <v>0.75</v>
      </c>
      <c r="X194" s="65"/>
      <c r="Y194" s="65">
        <f t="shared" si="76"/>
        <v>0.25</v>
      </c>
      <c r="Z194" s="156">
        <f t="shared" si="76"/>
        <v>324216</v>
      </c>
      <c r="AA194" s="80"/>
      <c r="AB194" s="65"/>
      <c r="AC194" s="15">
        <f t="shared" si="49"/>
        <v>1296864</v>
      </c>
      <c r="AD194" s="81">
        <f t="shared" si="50"/>
        <v>0</v>
      </c>
      <c r="AE194" s="13">
        <f t="shared" si="67"/>
        <v>0.25</v>
      </c>
      <c r="AF194" s="65">
        <v>0</v>
      </c>
      <c r="AG194" s="65">
        <f t="shared" si="55"/>
        <v>0.25</v>
      </c>
    </row>
    <row r="195" spans="1:33" ht="15" customHeight="1">
      <c r="B195" s="20"/>
      <c r="C195" s="97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2"/>
        <v>0</v>
      </c>
      <c r="O195" s="32">
        <v>0</v>
      </c>
      <c r="P195" s="33"/>
      <c r="Q195" s="42"/>
      <c r="R195" s="49">
        <f t="shared" si="53"/>
        <v>0</v>
      </c>
      <c r="S195" s="63"/>
      <c r="T195" s="65">
        <f>G195+I195+K195+O195</f>
        <v>0</v>
      </c>
      <c r="U195" s="65">
        <v>0</v>
      </c>
      <c r="V195" s="65">
        <f t="shared" si="54"/>
        <v>0</v>
      </c>
      <c r="W195" s="65">
        <f t="shared" si="80"/>
        <v>0</v>
      </c>
      <c r="X195" s="65"/>
      <c r="Y195" s="65">
        <f t="shared" si="76"/>
        <v>0</v>
      </c>
      <c r="Z195" s="156">
        <f t="shared" si="76"/>
        <v>0</v>
      </c>
      <c r="AA195" s="80"/>
      <c r="AB195" s="65"/>
      <c r="AC195" s="15">
        <f t="shared" si="49"/>
        <v>0</v>
      </c>
      <c r="AD195" s="81">
        <f t="shared" si="50"/>
        <v>0</v>
      </c>
      <c r="AE195" s="13">
        <f t="shared" si="67"/>
        <v>0</v>
      </c>
      <c r="AF195" s="65">
        <v>0</v>
      </c>
      <c r="AG195" s="65">
        <f t="shared" si="55"/>
        <v>0</v>
      </c>
    </row>
    <row r="196" spans="1:33" ht="15" customHeight="1">
      <c r="B196" s="20"/>
      <c r="C196" s="96" t="s">
        <v>270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2"/>
        <v>0</v>
      </c>
      <c r="O196" s="32">
        <v>0</v>
      </c>
      <c r="P196" s="33"/>
      <c r="Q196" s="42"/>
      <c r="R196" s="49">
        <f t="shared" si="53"/>
        <v>0</v>
      </c>
      <c r="S196" s="63"/>
      <c r="T196" s="65">
        <f>G196+I196+K196+O196</f>
        <v>0</v>
      </c>
      <c r="U196" s="65">
        <v>0</v>
      </c>
      <c r="V196" s="65">
        <f t="shared" si="54"/>
        <v>0</v>
      </c>
      <c r="W196" s="65">
        <f t="shared" si="80"/>
        <v>0</v>
      </c>
      <c r="X196" s="65"/>
      <c r="Y196" s="65">
        <f t="shared" si="76"/>
        <v>0</v>
      </c>
      <c r="Z196" s="156">
        <f t="shared" si="76"/>
        <v>0</v>
      </c>
      <c r="AA196" s="80"/>
      <c r="AB196" s="65"/>
      <c r="AC196" s="15">
        <f t="shared" si="49"/>
        <v>0</v>
      </c>
      <c r="AD196" s="81">
        <f t="shared" si="50"/>
        <v>0</v>
      </c>
      <c r="AE196" s="13">
        <f t="shared" si="67"/>
        <v>0</v>
      </c>
      <c r="AF196" s="65">
        <v>0</v>
      </c>
      <c r="AG196" s="65">
        <f t="shared" si="55"/>
        <v>0</v>
      </c>
    </row>
    <row r="197" spans="1:33" ht="15" customHeight="1">
      <c r="A197" s="31" t="s">
        <v>94</v>
      </c>
      <c r="B197" s="20"/>
      <c r="C197" s="97" t="s">
        <v>253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2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3"/>
        <v>691660.80000000005</v>
      </c>
      <c r="S197" s="63">
        <v>1</v>
      </c>
      <c r="T197" s="65">
        <f>G197+I197+M197+Q197</f>
        <v>1</v>
      </c>
      <c r="U197" s="65">
        <v>0.8</v>
      </c>
      <c r="V197" s="65">
        <f t="shared" si="54"/>
        <v>0.19999999999999996</v>
      </c>
      <c r="W197" s="65">
        <f t="shared" si="80"/>
        <v>0</v>
      </c>
      <c r="X197" s="65"/>
      <c r="Y197" s="65">
        <f t="shared" si="76"/>
        <v>1</v>
      </c>
      <c r="Z197" s="156">
        <f t="shared" si="76"/>
        <v>3458304</v>
      </c>
      <c r="AA197" s="80"/>
      <c r="AB197" s="65"/>
      <c r="AC197" s="15">
        <f t="shared" si="49"/>
        <v>3458304</v>
      </c>
      <c r="AD197" s="81">
        <f t="shared" si="50"/>
        <v>0</v>
      </c>
      <c r="AE197" s="13">
        <f t="shared" si="67"/>
        <v>1</v>
      </c>
      <c r="AF197" s="65">
        <v>0.8</v>
      </c>
      <c r="AG197" s="65">
        <f t="shared" si="55"/>
        <v>0.19999999999999996</v>
      </c>
    </row>
    <row r="198" spans="1:33" ht="15" customHeight="1">
      <c r="A198" s="31" t="s">
        <v>94</v>
      </c>
      <c r="B198" s="20"/>
      <c r="C198" s="97" t="s">
        <v>254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2"/>
        <v>0</v>
      </c>
      <c r="O198" s="32">
        <v>1</v>
      </c>
      <c r="P198" s="33">
        <f>+O198*F198</f>
        <v>648432</v>
      </c>
      <c r="Q198" s="42">
        <v>1</v>
      </c>
      <c r="R198" s="49">
        <f t="shared" si="53"/>
        <v>648432</v>
      </c>
      <c r="S198" s="63">
        <v>1</v>
      </c>
      <c r="T198" s="65">
        <f>G198+I198+M198+Q198</f>
        <v>1</v>
      </c>
      <c r="U198" s="65">
        <v>0</v>
      </c>
      <c r="V198" s="65">
        <f t="shared" si="54"/>
        <v>1</v>
      </c>
      <c r="W198" s="65">
        <f t="shared" si="80"/>
        <v>0</v>
      </c>
      <c r="X198" s="65"/>
      <c r="Y198" s="65">
        <f t="shared" si="76"/>
        <v>1</v>
      </c>
      <c r="Z198" s="156">
        <f t="shared" si="76"/>
        <v>648432</v>
      </c>
      <c r="AA198" s="80"/>
      <c r="AB198" s="65"/>
      <c r="AC198" s="15">
        <f t="shared" ref="AC198:AC261" si="84">H198+J198+L198+P198</f>
        <v>648432</v>
      </c>
      <c r="AD198" s="81">
        <f t="shared" ref="AD198:AD261" si="85">F198-AC198</f>
        <v>0</v>
      </c>
      <c r="AE198" s="13">
        <f t="shared" si="67"/>
        <v>1</v>
      </c>
      <c r="AF198" s="65">
        <v>0</v>
      </c>
      <c r="AG198" s="65">
        <f t="shared" si="55"/>
        <v>1</v>
      </c>
    </row>
    <row r="199" spans="1:33" ht="15" customHeight="1">
      <c r="A199" s="31" t="s">
        <v>94</v>
      </c>
      <c r="B199" s="20"/>
      <c r="C199" s="97" t="s">
        <v>255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6">M199*F199</f>
        <v>0</v>
      </c>
      <c r="O199" s="32">
        <v>1</v>
      </c>
      <c r="P199" s="33">
        <f>+O199*F199</f>
        <v>216144</v>
      </c>
      <c r="Q199" s="42">
        <v>0.5</v>
      </c>
      <c r="R199" s="49">
        <f t="shared" ref="R199:R262" si="87">Q199*F199</f>
        <v>108072</v>
      </c>
      <c r="S199" s="63">
        <v>1</v>
      </c>
      <c r="T199" s="65">
        <f>G199+I199+M199+Q199</f>
        <v>0.5</v>
      </c>
      <c r="U199" s="65">
        <v>0</v>
      </c>
      <c r="V199" s="65">
        <f t="shared" ref="V199:V262" si="88">T199-U199</f>
        <v>0.5</v>
      </c>
      <c r="W199" s="65">
        <f t="shared" si="80"/>
        <v>0.5</v>
      </c>
      <c r="X199" s="65"/>
      <c r="Y199" s="65">
        <f t="shared" si="76"/>
        <v>0.5</v>
      </c>
      <c r="Z199" s="156">
        <f t="shared" si="76"/>
        <v>108072</v>
      </c>
      <c r="AA199" s="80"/>
      <c r="AB199" s="65"/>
      <c r="AC199" s="15">
        <f t="shared" si="84"/>
        <v>216144</v>
      </c>
      <c r="AD199" s="81">
        <f t="shared" si="85"/>
        <v>0</v>
      </c>
      <c r="AE199" s="13">
        <f t="shared" ref="AE199:AE230" si="89">G199+I199+M199+Q199</f>
        <v>0.5</v>
      </c>
      <c r="AF199" s="65">
        <v>0</v>
      </c>
      <c r="AG199" s="65">
        <f t="shared" ref="AG199:AG262" si="90">AE199-AF199</f>
        <v>0.5</v>
      </c>
    </row>
    <row r="200" spans="1:33" ht="15" customHeight="1">
      <c r="B200" s="20"/>
      <c r="C200" s="97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6"/>
        <v>0</v>
      </c>
      <c r="O200" s="32">
        <v>0</v>
      </c>
      <c r="P200" s="33"/>
      <c r="Q200" s="42"/>
      <c r="R200" s="49">
        <f t="shared" si="87"/>
        <v>0</v>
      </c>
      <c r="S200" s="63"/>
      <c r="T200" s="65">
        <f>G200+I200+K200+O200</f>
        <v>0</v>
      </c>
      <c r="U200" s="65">
        <v>0</v>
      </c>
      <c r="V200" s="65">
        <f t="shared" si="88"/>
        <v>0</v>
      </c>
      <c r="W200" s="65">
        <f t="shared" si="80"/>
        <v>0</v>
      </c>
      <c r="X200" s="65"/>
      <c r="Y200" s="65">
        <f t="shared" si="76"/>
        <v>0</v>
      </c>
      <c r="Z200" s="156">
        <f t="shared" si="76"/>
        <v>0</v>
      </c>
      <c r="AA200" s="80"/>
      <c r="AB200" s="65"/>
      <c r="AC200" s="15">
        <f t="shared" si="84"/>
        <v>0</v>
      </c>
      <c r="AD200" s="81">
        <f t="shared" si="85"/>
        <v>0</v>
      </c>
      <c r="AE200" s="13">
        <f t="shared" si="89"/>
        <v>0</v>
      </c>
      <c r="AF200" s="65">
        <v>0</v>
      </c>
      <c r="AG200" s="65">
        <f t="shared" si="90"/>
        <v>0</v>
      </c>
    </row>
    <row r="201" spans="1:33" ht="15" customHeight="1">
      <c r="B201" s="20"/>
      <c r="C201" s="96" t="s">
        <v>271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6"/>
        <v>0</v>
      </c>
      <c r="O201" s="32">
        <v>0</v>
      </c>
      <c r="P201" s="33"/>
      <c r="Q201" s="42"/>
      <c r="R201" s="49">
        <f t="shared" si="87"/>
        <v>0</v>
      </c>
      <c r="S201" s="63"/>
      <c r="T201" s="65">
        <f>G201+I201+K201+O201</f>
        <v>0</v>
      </c>
      <c r="U201" s="65">
        <v>0</v>
      </c>
      <c r="V201" s="65">
        <f t="shared" si="88"/>
        <v>0</v>
      </c>
      <c r="W201" s="65">
        <f t="shared" si="80"/>
        <v>0</v>
      </c>
      <c r="X201" s="65"/>
      <c r="Y201" s="65">
        <f t="shared" si="76"/>
        <v>0</v>
      </c>
      <c r="Z201" s="156">
        <f t="shared" si="76"/>
        <v>0</v>
      </c>
      <c r="AA201" s="80"/>
      <c r="AB201" s="65"/>
      <c r="AC201" s="15">
        <f t="shared" si="84"/>
        <v>0</v>
      </c>
      <c r="AD201" s="81">
        <f t="shared" si="85"/>
        <v>0</v>
      </c>
      <c r="AE201" s="13">
        <f t="shared" si="89"/>
        <v>0</v>
      </c>
      <c r="AF201" s="65">
        <v>0</v>
      </c>
      <c r="AG201" s="65">
        <f t="shared" si="90"/>
        <v>0</v>
      </c>
    </row>
    <row r="202" spans="1:33" ht="15" customHeight="1">
      <c r="A202" s="31" t="s">
        <v>94</v>
      </c>
      <c r="B202" s="20"/>
      <c r="C202" s="99" t="s">
        <v>253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6"/>
        <v>0</v>
      </c>
      <c r="O202" s="32">
        <v>1</v>
      </c>
      <c r="P202" s="33">
        <f>F202*O202</f>
        <v>5763840</v>
      </c>
      <c r="Q202" s="42">
        <v>0.8</v>
      </c>
      <c r="R202" s="49">
        <f t="shared" si="87"/>
        <v>4611072</v>
      </c>
      <c r="S202" s="63">
        <v>1</v>
      </c>
      <c r="T202" s="65">
        <f>G202+I202+M202+Q202</f>
        <v>0.8</v>
      </c>
      <c r="U202" s="65">
        <v>0.5</v>
      </c>
      <c r="V202" s="65">
        <f t="shared" si="88"/>
        <v>0.30000000000000004</v>
      </c>
      <c r="W202" s="65">
        <f t="shared" si="80"/>
        <v>0.19999999999999996</v>
      </c>
      <c r="X202" s="65"/>
      <c r="Y202" s="65">
        <f t="shared" si="76"/>
        <v>0.8</v>
      </c>
      <c r="Z202" s="156">
        <f t="shared" si="76"/>
        <v>4611072</v>
      </c>
      <c r="AA202" s="98">
        <v>0.8</v>
      </c>
      <c r="AB202" s="65"/>
      <c r="AC202" s="15">
        <f t="shared" si="84"/>
        <v>5763840</v>
      </c>
      <c r="AD202" s="81">
        <f t="shared" si="85"/>
        <v>0</v>
      </c>
      <c r="AE202" s="13">
        <f t="shared" si="89"/>
        <v>0.8</v>
      </c>
      <c r="AF202" s="65">
        <v>0.5</v>
      </c>
      <c r="AG202" s="65">
        <f t="shared" si="90"/>
        <v>0.30000000000000004</v>
      </c>
    </row>
    <row r="203" spans="1:33" ht="15" customHeight="1">
      <c r="A203" s="31" t="s">
        <v>94</v>
      </c>
      <c r="B203" s="20"/>
      <c r="C203" s="99" t="s">
        <v>254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6"/>
        <v>0</v>
      </c>
      <c r="O203" s="32">
        <v>1</v>
      </c>
      <c r="P203" s="33">
        <f>+O203*F203</f>
        <v>1080720</v>
      </c>
      <c r="Q203" s="42">
        <v>0.6</v>
      </c>
      <c r="R203" s="49">
        <f t="shared" si="87"/>
        <v>648432</v>
      </c>
      <c r="S203" s="63">
        <v>1</v>
      </c>
      <c r="T203" s="65">
        <f>G203+I203+M203+Q203</f>
        <v>0.6</v>
      </c>
      <c r="U203" s="65">
        <v>0</v>
      </c>
      <c r="V203" s="65">
        <f t="shared" si="88"/>
        <v>0.6</v>
      </c>
      <c r="W203" s="65">
        <f t="shared" si="80"/>
        <v>0.4</v>
      </c>
      <c r="X203" s="65"/>
      <c r="Y203" s="65">
        <f t="shared" si="76"/>
        <v>0.6</v>
      </c>
      <c r="Z203" s="156">
        <f t="shared" si="76"/>
        <v>648432</v>
      </c>
      <c r="AA203" s="98">
        <v>0.8</v>
      </c>
      <c r="AB203" s="65"/>
      <c r="AC203" s="15">
        <f t="shared" si="84"/>
        <v>1080720</v>
      </c>
      <c r="AD203" s="81">
        <f t="shared" si="85"/>
        <v>0</v>
      </c>
      <c r="AE203" s="13">
        <f t="shared" si="89"/>
        <v>0.6</v>
      </c>
      <c r="AF203" s="65">
        <v>0</v>
      </c>
      <c r="AG203" s="65">
        <f t="shared" si="90"/>
        <v>0.6</v>
      </c>
    </row>
    <row r="204" spans="1:33" ht="15" customHeight="1">
      <c r="A204" s="31" t="s">
        <v>94</v>
      </c>
      <c r="B204" s="20"/>
      <c r="C204" s="99" t="s">
        <v>255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6"/>
        <v>0</v>
      </c>
      <c r="O204" s="32">
        <v>1</v>
      </c>
      <c r="P204" s="33">
        <f>+O204*F204</f>
        <v>360240</v>
      </c>
      <c r="Q204" s="42">
        <v>0.4</v>
      </c>
      <c r="R204" s="49">
        <f t="shared" si="87"/>
        <v>144096</v>
      </c>
      <c r="S204" s="63">
        <v>1</v>
      </c>
      <c r="T204" s="65">
        <f>G204+I204+M204+Q204</f>
        <v>0.4</v>
      </c>
      <c r="U204" s="65">
        <v>0</v>
      </c>
      <c r="V204" s="65">
        <f t="shared" si="88"/>
        <v>0.4</v>
      </c>
      <c r="W204" s="65">
        <f t="shared" si="80"/>
        <v>0.6</v>
      </c>
      <c r="X204" s="65"/>
      <c r="Y204" s="65">
        <f t="shared" si="76"/>
        <v>0.4</v>
      </c>
      <c r="Z204" s="156">
        <f t="shared" si="76"/>
        <v>144096</v>
      </c>
      <c r="AA204" s="98">
        <v>0.8</v>
      </c>
      <c r="AB204" s="65"/>
      <c r="AC204" s="15">
        <f t="shared" si="84"/>
        <v>360240</v>
      </c>
      <c r="AD204" s="81">
        <f t="shared" si="85"/>
        <v>0</v>
      </c>
      <c r="AE204" s="13">
        <f t="shared" si="89"/>
        <v>0.4</v>
      </c>
      <c r="AF204" s="65">
        <v>0</v>
      </c>
      <c r="AG204" s="65">
        <f t="shared" si="90"/>
        <v>0.4</v>
      </c>
    </row>
    <row r="205" spans="1:33" s="2" customFormat="1" ht="21.95" customHeight="1">
      <c r="A205" s="26"/>
      <c r="B205" s="100" t="s">
        <v>272</v>
      </c>
      <c r="C205" s="28" t="s">
        <v>273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6"/>
        <v>0</v>
      </c>
      <c r="O205" s="30">
        <v>0</v>
      </c>
      <c r="P205" s="30"/>
      <c r="Q205" s="51"/>
      <c r="R205" s="52">
        <f t="shared" si="87"/>
        <v>0</v>
      </c>
      <c r="S205" s="64"/>
      <c r="T205" s="67">
        <f>G205+I205+K205+O205</f>
        <v>0</v>
      </c>
      <c r="U205" s="67">
        <v>0</v>
      </c>
      <c r="V205" s="65">
        <f t="shared" si="88"/>
        <v>0</v>
      </c>
      <c r="W205" s="67"/>
      <c r="X205" s="67"/>
      <c r="Y205" s="67">
        <f t="shared" si="76"/>
        <v>0</v>
      </c>
      <c r="Z205" s="156">
        <f t="shared" si="76"/>
        <v>0</v>
      </c>
      <c r="AA205" s="82"/>
      <c r="AB205" s="67"/>
      <c r="AC205" s="78">
        <f t="shared" si="84"/>
        <v>0</v>
      </c>
      <c r="AD205" s="83">
        <f t="shared" si="85"/>
        <v>0</v>
      </c>
      <c r="AE205" s="79">
        <f t="shared" si="89"/>
        <v>0</v>
      </c>
      <c r="AF205" s="67">
        <v>0</v>
      </c>
      <c r="AG205" s="65">
        <f t="shared" si="90"/>
        <v>0</v>
      </c>
    </row>
    <row r="206" spans="1:33" ht="15" customHeight="1">
      <c r="B206" s="20" t="s">
        <v>274</v>
      </c>
      <c r="C206" s="94" t="s">
        <v>275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6"/>
        <v>0</v>
      </c>
      <c r="O206" s="32">
        <v>0</v>
      </c>
      <c r="P206" s="33"/>
      <c r="Q206" s="42"/>
      <c r="R206" s="49">
        <f t="shared" si="87"/>
        <v>0</v>
      </c>
      <c r="S206" s="63"/>
      <c r="T206" s="65">
        <f>G206+I206+K206+O206</f>
        <v>0</v>
      </c>
      <c r="U206" s="65">
        <v>0</v>
      </c>
      <c r="V206" s="65">
        <f t="shared" si="88"/>
        <v>0</v>
      </c>
      <c r="W206" s="65"/>
      <c r="X206" s="65"/>
      <c r="Y206" s="65">
        <f t="shared" si="76"/>
        <v>0</v>
      </c>
      <c r="Z206" s="156">
        <f t="shared" si="76"/>
        <v>0</v>
      </c>
      <c r="AA206" s="80"/>
      <c r="AB206" s="65"/>
      <c r="AC206" s="15">
        <f t="shared" si="84"/>
        <v>0</v>
      </c>
      <c r="AD206" s="81">
        <f t="shared" si="85"/>
        <v>0</v>
      </c>
      <c r="AE206" s="13">
        <f t="shared" si="89"/>
        <v>0</v>
      </c>
      <c r="AF206" s="65">
        <v>0</v>
      </c>
      <c r="AG206" s="65">
        <f t="shared" si="90"/>
        <v>0</v>
      </c>
    </row>
    <row r="207" spans="1:33" ht="15" customHeight="1">
      <c r="B207" s="20"/>
      <c r="C207" s="94" t="s">
        <v>276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6"/>
        <v>0</v>
      </c>
      <c r="O207" s="32">
        <v>0</v>
      </c>
      <c r="P207" s="33"/>
      <c r="Q207" s="42"/>
      <c r="R207" s="49">
        <f t="shared" si="87"/>
        <v>0</v>
      </c>
      <c r="S207" s="63"/>
      <c r="T207" s="65">
        <f>G207+I207+K207+O207</f>
        <v>0</v>
      </c>
      <c r="U207" s="65">
        <v>0</v>
      </c>
      <c r="V207" s="65">
        <f t="shared" si="88"/>
        <v>0</v>
      </c>
      <c r="W207" s="65"/>
      <c r="X207" s="65"/>
      <c r="Y207" s="65">
        <f t="shared" si="76"/>
        <v>0</v>
      </c>
      <c r="Z207" s="156">
        <f t="shared" si="76"/>
        <v>0</v>
      </c>
      <c r="AA207" s="80"/>
      <c r="AB207" s="65"/>
      <c r="AC207" s="15">
        <f t="shared" si="84"/>
        <v>0</v>
      </c>
      <c r="AD207" s="81">
        <f t="shared" si="85"/>
        <v>0</v>
      </c>
      <c r="AE207" s="13">
        <f t="shared" si="89"/>
        <v>0</v>
      </c>
      <c r="AF207" s="65">
        <v>0</v>
      </c>
      <c r="AG207" s="65">
        <f t="shared" si="90"/>
        <v>0</v>
      </c>
    </row>
    <row r="208" spans="1:33" s="3" customFormat="1" ht="15" customHeight="1">
      <c r="A208" s="31" t="s">
        <v>31</v>
      </c>
      <c r="B208" s="20"/>
      <c r="C208" s="23" t="s">
        <v>277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6"/>
        <v>0</v>
      </c>
      <c r="O208" s="32">
        <v>0</v>
      </c>
      <c r="P208" s="33"/>
      <c r="Q208" s="42"/>
      <c r="R208" s="49">
        <f t="shared" si="87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8"/>
        <v>0</v>
      </c>
      <c r="W208" s="65">
        <f t="shared" ref="W208:W271" si="91">S208-T208</f>
        <v>0</v>
      </c>
      <c r="X208" s="65"/>
      <c r="Y208" s="65">
        <f t="shared" si="76"/>
        <v>1</v>
      </c>
      <c r="Z208" s="156">
        <f t="shared" si="76"/>
        <v>1344895.9999999998</v>
      </c>
      <c r="AA208" s="80"/>
      <c r="AB208" s="65"/>
      <c r="AC208" s="15">
        <f t="shared" si="84"/>
        <v>1344895.9999999998</v>
      </c>
      <c r="AD208" s="81">
        <f t="shared" si="85"/>
        <v>0</v>
      </c>
      <c r="AE208" s="13">
        <f t="shared" si="89"/>
        <v>1</v>
      </c>
      <c r="AF208" s="65">
        <v>1</v>
      </c>
      <c r="AG208" s="65">
        <f t="shared" si="90"/>
        <v>0</v>
      </c>
    </row>
    <row r="209" spans="1:33" s="3" customFormat="1" ht="15" customHeight="1">
      <c r="A209" s="31" t="s">
        <v>31</v>
      </c>
      <c r="B209" s="20"/>
      <c r="C209" s="23" t="s">
        <v>278</v>
      </c>
      <c r="D209" s="24"/>
      <c r="E209" s="42">
        <v>0.02</v>
      </c>
      <c r="F209" s="25">
        <f t="shared" ref="F209:F211" si="92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6"/>
        <v>0</v>
      </c>
      <c r="O209" s="32">
        <v>0</v>
      </c>
      <c r="P209" s="33"/>
      <c r="Q209" s="42"/>
      <c r="R209" s="49">
        <f t="shared" si="87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8"/>
        <v>0</v>
      </c>
      <c r="W209" s="65">
        <f t="shared" si="91"/>
        <v>0</v>
      </c>
      <c r="X209" s="65"/>
      <c r="Y209" s="65">
        <f t="shared" si="76"/>
        <v>1</v>
      </c>
      <c r="Z209" s="156">
        <f t="shared" si="76"/>
        <v>1344895.9999999998</v>
      </c>
      <c r="AA209" s="80"/>
      <c r="AB209" s="65"/>
      <c r="AC209" s="15">
        <f t="shared" si="84"/>
        <v>1344895.9999999998</v>
      </c>
      <c r="AD209" s="81">
        <f t="shared" si="85"/>
        <v>0</v>
      </c>
      <c r="AE209" s="13">
        <f t="shared" si="89"/>
        <v>1</v>
      </c>
      <c r="AF209" s="65">
        <v>1</v>
      </c>
      <c r="AG209" s="65">
        <f t="shared" si="90"/>
        <v>0</v>
      </c>
    </row>
    <row r="210" spans="1:33" ht="15" customHeight="1">
      <c r="A210" s="31" t="s">
        <v>31</v>
      </c>
      <c r="B210" s="20"/>
      <c r="C210" s="23" t="s">
        <v>279</v>
      </c>
      <c r="D210" s="24"/>
      <c r="E210" s="42">
        <v>0.02</v>
      </c>
      <c r="F210" s="25">
        <f t="shared" si="92"/>
        <v>1344896</v>
      </c>
      <c r="G210" s="32">
        <v>0.8</v>
      </c>
      <c r="H210" s="33">
        <f t="shared" ref="H210:H211" si="93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6"/>
        <v>0</v>
      </c>
      <c r="O210" s="32">
        <v>0</v>
      </c>
      <c r="P210" s="33"/>
      <c r="Q210" s="42"/>
      <c r="R210" s="49">
        <f t="shared" si="87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8"/>
        <v>0</v>
      </c>
      <c r="W210" s="65">
        <f t="shared" si="91"/>
        <v>0</v>
      </c>
      <c r="X210" s="65"/>
      <c r="Y210" s="65">
        <f t="shared" si="76"/>
        <v>1</v>
      </c>
      <c r="Z210" s="156">
        <f t="shared" si="76"/>
        <v>1344896</v>
      </c>
      <c r="AA210" s="80"/>
      <c r="AB210" s="65"/>
      <c r="AC210" s="15">
        <f t="shared" si="84"/>
        <v>1344896</v>
      </c>
      <c r="AD210" s="81">
        <f t="shared" si="85"/>
        <v>0</v>
      </c>
      <c r="AE210" s="13">
        <f t="shared" si="89"/>
        <v>1</v>
      </c>
      <c r="AF210" s="65">
        <v>1</v>
      </c>
      <c r="AG210" s="65">
        <f t="shared" si="90"/>
        <v>0</v>
      </c>
    </row>
    <row r="211" spans="1:33" ht="15" customHeight="1">
      <c r="A211" s="31" t="s">
        <v>31</v>
      </c>
      <c r="B211" s="20"/>
      <c r="C211" s="23" t="s">
        <v>280</v>
      </c>
      <c r="D211" s="24"/>
      <c r="E211" s="42">
        <v>0.02</v>
      </c>
      <c r="F211" s="25">
        <f t="shared" si="92"/>
        <v>1344896</v>
      </c>
      <c r="G211" s="32">
        <v>0.8</v>
      </c>
      <c r="H211" s="33">
        <f t="shared" si="93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6"/>
        <v>0</v>
      </c>
      <c r="O211" s="32">
        <v>0</v>
      </c>
      <c r="P211" s="33"/>
      <c r="Q211" s="42"/>
      <c r="R211" s="49">
        <f t="shared" si="87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8"/>
        <v>0</v>
      </c>
      <c r="W211" s="65">
        <f t="shared" si="91"/>
        <v>0</v>
      </c>
      <c r="X211" s="65"/>
      <c r="Y211" s="65">
        <f t="shared" si="76"/>
        <v>1</v>
      </c>
      <c r="Z211" s="156">
        <f t="shared" si="76"/>
        <v>1344896</v>
      </c>
      <c r="AA211" s="80"/>
      <c r="AB211" s="65"/>
      <c r="AC211" s="15">
        <f t="shared" si="84"/>
        <v>1344896</v>
      </c>
      <c r="AD211" s="81">
        <f t="shared" si="85"/>
        <v>0</v>
      </c>
      <c r="AE211" s="13">
        <f t="shared" si="89"/>
        <v>1</v>
      </c>
      <c r="AF211" s="65">
        <v>1</v>
      </c>
      <c r="AG211" s="65">
        <f t="shared" si="90"/>
        <v>0</v>
      </c>
    </row>
    <row r="212" spans="1:33" ht="21.95" customHeight="1">
      <c r="B212" s="101" t="s">
        <v>281</v>
      </c>
      <c r="C212" s="94" t="s">
        <v>282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6"/>
        <v>0</v>
      </c>
      <c r="O212" s="20">
        <v>0</v>
      </c>
      <c r="P212" s="20"/>
      <c r="Q212" s="47"/>
      <c r="R212" s="48">
        <f t="shared" si="87"/>
        <v>0</v>
      </c>
      <c r="S212" s="103"/>
      <c r="T212" s="65">
        <f>G212+I212+K212+O212</f>
        <v>0</v>
      </c>
      <c r="U212" s="65">
        <v>0</v>
      </c>
      <c r="V212" s="65">
        <f t="shared" si="88"/>
        <v>0</v>
      </c>
      <c r="W212" s="65">
        <f t="shared" si="91"/>
        <v>0</v>
      </c>
      <c r="X212" s="65"/>
      <c r="Y212" s="65">
        <f t="shared" si="76"/>
        <v>0</v>
      </c>
      <c r="Z212" s="156">
        <f t="shared" si="76"/>
        <v>0</v>
      </c>
      <c r="AA212" s="80"/>
      <c r="AB212" s="65"/>
      <c r="AC212" s="15">
        <f t="shared" si="84"/>
        <v>0</v>
      </c>
      <c r="AD212" s="81">
        <f t="shared" si="85"/>
        <v>0</v>
      </c>
      <c r="AE212" s="13">
        <f t="shared" si="89"/>
        <v>0</v>
      </c>
      <c r="AF212" s="65">
        <v>0</v>
      </c>
      <c r="AG212" s="65">
        <f t="shared" si="90"/>
        <v>0</v>
      </c>
    </row>
    <row r="213" spans="1:33" ht="15" customHeight="1">
      <c r="B213" s="20"/>
      <c r="C213" s="94" t="s">
        <v>276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6"/>
        <v>0</v>
      </c>
      <c r="O213" s="32">
        <v>0</v>
      </c>
      <c r="P213" s="33"/>
      <c r="Q213" s="42"/>
      <c r="R213" s="49">
        <f t="shared" si="87"/>
        <v>0</v>
      </c>
      <c r="S213" s="63"/>
      <c r="T213" s="65">
        <f>G213+I213+K213+O213</f>
        <v>0</v>
      </c>
      <c r="U213" s="65">
        <v>0</v>
      </c>
      <c r="V213" s="65">
        <f t="shared" si="88"/>
        <v>0</v>
      </c>
      <c r="W213" s="65">
        <f t="shared" si="91"/>
        <v>0</v>
      </c>
      <c r="X213" s="65"/>
      <c r="Y213" s="65">
        <f t="shared" si="76"/>
        <v>0</v>
      </c>
      <c r="Z213" s="156">
        <f t="shared" si="76"/>
        <v>0</v>
      </c>
      <c r="AA213" s="80"/>
      <c r="AB213" s="65"/>
      <c r="AC213" s="15">
        <f t="shared" si="84"/>
        <v>0</v>
      </c>
      <c r="AD213" s="81">
        <f t="shared" si="85"/>
        <v>0</v>
      </c>
      <c r="AE213" s="13">
        <f t="shared" si="89"/>
        <v>0</v>
      </c>
      <c r="AF213" s="65">
        <v>0</v>
      </c>
      <c r="AG213" s="65">
        <f t="shared" si="90"/>
        <v>0</v>
      </c>
    </row>
    <row r="214" spans="1:33" ht="15" customHeight="1">
      <c r="A214" s="31" t="s">
        <v>94</v>
      </c>
      <c r="B214" s="20"/>
      <c r="C214" s="23" t="s">
        <v>283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6"/>
        <v>107591.68000000014</v>
      </c>
      <c r="O214" s="32">
        <v>0</v>
      </c>
      <c r="P214" s="33">
        <f>F214*O214</f>
        <v>0</v>
      </c>
      <c r="Q214" s="42"/>
      <c r="R214" s="49">
        <f t="shared" si="87"/>
        <v>0</v>
      </c>
      <c r="S214" s="63">
        <v>0.8</v>
      </c>
      <c r="T214" s="65">
        <f t="shared" ref="T214:T227" si="94">G214+I214+M214+Q214</f>
        <v>0.8</v>
      </c>
      <c r="U214" s="65">
        <v>0.8</v>
      </c>
      <c r="V214" s="65">
        <f t="shared" si="88"/>
        <v>0</v>
      </c>
      <c r="W214" s="65">
        <f t="shared" si="91"/>
        <v>0</v>
      </c>
      <c r="X214" s="65"/>
      <c r="Y214" s="65">
        <f t="shared" si="76"/>
        <v>0.8</v>
      </c>
      <c r="Z214" s="156">
        <f t="shared" si="76"/>
        <v>1075916.8</v>
      </c>
      <c r="AA214" s="80"/>
      <c r="AB214" s="65"/>
      <c r="AC214" s="15">
        <f t="shared" si="84"/>
        <v>1075916.8</v>
      </c>
      <c r="AD214" s="81">
        <f t="shared" si="85"/>
        <v>268979.19999999995</v>
      </c>
      <c r="AE214" s="13">
        <f t="shared" si="89"/>
        <v>0.8</v>
      </c>
      <c r="AF214" s="65">
        <v>0.8</v>
      </c>
      <c r="AG214" s="65">
        <f t="shared" si="90"/>
        <v>0</v>
      </c>
    </row>
    <row r="215" spans="1:33" ht="15" customHeight="1">
      <c r="A215" s="31" t="s">
        <v>94</v>
      </c>
      <c r="B215" s="20"/>
      <c r="C215" s="23" t="s">
        <v>284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/>
      <c r="R215" s="49">
        <f>Q215*F214</f>
        <v>0</v>
      </c>
      <c r="S215" s="63">
        <v>0.2</v>
      </c>
      <c r="T215" s="65">
        <f t="shared" si="94"/>
        <v>0.1</v>
      </c>
      <c r="U215" s="65">
        <v>0.2</v>
      </c>
      <c r="V215" s="65">
        <f t="shared" si="88"/>
        <v>-0.1</v>
      </c>
      <c r="W215" s="65">
        <f t="shared" si="91"/>
        <v>0.1</v>
      </c>
      <c r="X215" s="65"/>
      <c r="Y215" s="65">
        <f t="shared" si="76"/>
        <v>0.1</v>
      </c>
      <c r="Z215" s="156">
        <f t="shared" si="76"/>
        <v>134489.60000000001</v>
      </c>
      <c r="AA215" s="80"/>
      <c r="AB215" s="65"/>
      <c r="AC215" s="15">
        <f t="shared" si="84"/>
        <v>268979.20000000001</v>
      </c>
      <c r="AD215" s="81">
        <f t="shared" si="85"/>
        <v>-268979.20000000001</v>
      </c>
      <c r="AE215" s="13">
        <f t="shared" si="89"/>
        <v>0.1</v>
      </c>
      <c r="AF215" s="65">
        <v>0.17</v>
      </c>
      <c r="AG215" s="65">
        <f t="shared" si="90"/>
        <v>-7.0000000000000007E-2</v>
      </c>
    </row>
    <row r="216" spans="1:33" s="3" customFormat="1" ht="15" customHeight="1">
      <c r="A216" s="8" t="s">
        <v>94</v>
      </c>
      <c r="B216" s="20"/>
      <c r="C216" s="23" t="s">
        <v>285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6"/>
        <v>134489.60000000001</v>
      </c>
      <c r="O216" s="32">
        <v>0.2</v>
      </c>
      <c r="P216" s="33">
        <f>F216*O216</f>
        <v>134489.60000000001</v>
      </c>
      <c r="Q216" s="42">
        <v>0.1</v>
      </c>
      <c r="R216" s="49">
        <f t="shared" si="87"/>
        <v>67244.800000000003</v>
      </c>
      <c r="S216" s="66">
        <v>0.8</v>
      </c>
      <c r="T216" s="65">
        <f t="shared" si="94"/>
        <v>0.70000000000000007</v>
      </c>
      <c r="U216" s="65">
        <v>0.8</v>
      </c>
      <c r="V216" s="65">
        <f t="shared" si="88"/>
        <v>-9.9999999999999978E-2</v>
      </c>
      <c r="W216" s="65">
        <f t="shared" si="91"/>
        <v>9.9999999999999978E-2</v>
      </c>
      <c r="X216" s="65"/>
      <c r="Y216" s="65">
        <f t="shared" si="76"/>
        <v>0.70000000000000007</v>
      </c>
      <c r="Z216" s="156">
        <f t="shared" si="76"/>
        <v>470713.60000000003</v>
      </c>
      <c r="AA216" s="80"/>
      <c r="AB216" s="65"/>
      <c r="AC216" s="12">
        <f t="shared" si="84"/>
        <v>537958.40000000002</v>
      </c>
      <c r="AD216" s="88">
        <f t="shared" si="85"/>
        <v>134489.59999999998</v>
      </c>
      <c r="AE216" s="13">
        <f t="shared" si="89"/>
        <v>0.70000000000000007</v>
      </c>
      <c r="AF216" s="65">
        <v>0.8</v>
      </c>
      <c r="AG216" s="65">
        <f t="shared" si="90"/>
        <v>-9.9999999999999978E-2</v>
      </c>
    </row>
    <row r="217" spans="1:33" s="3" customFormat="1" ht="15" customHeight="1">
      <c r="A217" s="8" t="s">
        <v>94</v>
      </c>
      <c r="B217" s="20"/>
      <c r="C217" s="23" t="s">
        <v>286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6"/>
        <v>0</v>
      </c>
      <c r="O217" s="32">
        <v>0.1</v>
      </c>
      <c r="P217" s="33">
        <f>F216*O217</f>
        <v>67244.800000000003</v>
      </c>
      <c r="Q217" s="42"/>
      <c r="R217" s="49">
        <f>Q217*F216</f>
        <v>0</v>
      </c>
      <c r="S217" s="66">
        <v>0.2</v>
      </c>
      <c r="T217" s="65">
        <f t="shared" si="94"/>
        <v>0.1</v>
      </c>
      <c r="U217" s="65">
        <v>0.2</v>
      </c>
      <c r="V217" s="65">
        <f t="shared" si="88"/>
        <v>-0.1</v>
      </c>
      <c r="W217" s="65">
        <f t="shared" si="91"/>
        <v>0.1</v>
      </c>
      <c r="X217" s="65"/>
      <c r="Y217" s="65">
        <f t="shared" si="76"/>
        <v>0.1</v>
      </c>
      <c r="Z217" s="156">
        <f t="shared" si="76"/>
        <v>67244.800000000003</v>
      </c>
      <c r="AA217" s="80"/>
      <c r="AB217" s="65"/>
      <c r="AC217" s="12">
        <f t="shared" si="84"/>
        <v>134489.60000000001</v>
      </c>
      <c r="AD217" s="88">
        <f t="shared" si="85"/>
        <v>-134489.60000000001</v>
      </c>
      <c r="AE217" s="13">
        <f t="shared" si="89"/>
        <v>0.1</v>
      </c>
      <c r="AF217" s="65">
        <v>0.2</v>
      </c>
      <c r="AG217" s="65">
        <f t="shared" si="90"/>
        <v>-0.1</v>
      </c>
    </row>
    <row r="218" spans="1:33" s="3" customFormat="1" ht="15" customHeight="1">
      <c r="A218" s="8" t="s">
        <v>94</v>
      </c>
      <c r="B218" s="20"/>
      <c r="C218" s="23" t="s">
        <v>287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6"/>
        <v>1075916.8</v>
      </c>
      <c r="O218" s="32">
        <v>0</v>
      </c>
      <c r="P218" s="33">
        <f>F218*O218</f>
        <v>0</v>
      </c>
      <c r="Q218" s="42"/>
      <c r="R218" s="49">
        <f t="shared" si="87"/>
        <v>0</v>
      </c>
      <c r="S218" s="66">
        <v>0.8</v>
      </c>
      <c r="T218" s="65">
        <f t="shared" si="94"/>
        <v>0.8</v>
      </c>
      <c r="U218" s="65">
        <v>0.8</v>
      </c>
      <c r="V218" s="65">
        <f t="shared" si="88"/>
        <v>0</v>
      </c>
      <c r="W218" s="65">
        <f t="shared" si="91"/>
        <v>0</v>
      </c>
      <c r="X218" s="65"/>
      <c r="Y218" s="65">
        <f t="shared" si="76"/>
        <v>0.8</v>
      </c>
      <c r="Z218" s="156">
        <f t="shared" si="76"/>
        <v>1075916.8</v>
      </c>
      <c r="AA218" s="80"/>
      <c r="AB218" s="65"/>
      <c r="AC218" s="12">
        <f t="shared" si="84"/>
        <v>1075916.8</v>
      </c>
      <c r="AD218" s="88">
        <f t="shared" si="85"/>
        <v>268979.19999999995</v>
      </c>
      <c r="AE218" s="13">
        <f t="shared" si="89"/>
        <v>0.8</v>
      </c>
      <c r="AF218" s="65">
        <v>0.8</v>
      </c>
      <c r="AG218" s="65">
        <f t="shared" si="90"/>
        <v>0</v>
      </c>
    </row>
    <row r="219" spans="1:33" s="3" customFormat="1" ht="15" customHeight="1">
      <c r="A219" s="8" t="s">
        <v>94</v>
      </c>
      <c r="B219" s="20"/>
      <c r="C219" s="23" t="s">
        <v>288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0.05</v>
      </c>
      <c r="R219" s="49">
        <f>Q219*F218</f>
        <v>67244.800000000003</v>
      </c>
      <c r="S219" s="66">
        <v>0.2</v>
      </c>
      <c r="T219" s="65">
        <f t="shared" si="94"/>
        <v>0.15000000000000002</v>
      </c>
      <c r="U219" s="65">
        <v>0.2</v>
      </c>
      <c r="V219" s="65">
        <f t="shared" si="88"/>
        <v>-4.9999999999999989E-2</v>
      </c>
      <c r="W219" s="65">
        <f t="shared" si="91"/>
        <v>4.9999999999999989E-2</v>
      </c>
      <c r="X219" s="65"/>
      <c r="Y219" s="65">
        <f t="shared" si="76"/>
        <v>0.15000000000000002</v>
      </c>
      <c r="Z219" s="156">
        <f t="shared" si="76"/>
        <v>201734.40000000002</v>
      </c>
      <c r="AA219" s="80"/>
      <c r="AB219" s="65"/>
      <c r="AC219" s="12">
        <f t="shared" si="84"/>
        <v>268979.20000000001</v>
      </c>
      <c r="AD219" s="88">
        <f t="shared" si="85"/>
        <v>-268979.20000000001</v>
      </c>
      <c r="AE219" s="13">
        <f t="shared" si="89"/>
        <v>0.15000000000000002</v>
      </c>
      <c r="AF219" s="65">
        <v>0.2</v>
      </c>
      <c r="AG219" s="65">
        <f t="shared" si="90"/>
        <v>-4.9999999999999989E-2</v>
      </c>
    </row>
    <row r="220" spans="1:33" s="3" customFormat="1" ht="15" customHeight="1">
      <c r="A220" s="8" t="s">
        <v>94</v>
      </c>
      <c r="B220" s="20"/>
      <c r="C220" s="23" t="s">
        <v>289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6"/>
        <v>537958.40000000002</v>
      </c>
      <c r="O220" s="32">
        <v>0</v>
      </c>
      <c r="P220" s="33">
        <f>F220*O220</f>
        <v>0</v>
      </c>
      <c r="Q220" s="42"/>
      <c r="R220" s="49">
        <f t="shared" si="87"/>
        <v>0</v>
      </c>
      <c r="S220" s="66">
        <v>0.8</v>
      </c>
      <c r="T220" s="65">
        <f t="shared" si="94"/>
        <v>0.8</v>
      </c>
      <c r="U220" s="65">
        <v>0.8</v>
      </c>
      <c r="V220" s="65">
        <f t="shared" si="88"/>
        <v>0</v>
      </c>
      <c r="W220" s="65">
        <f t="shared" si="91"/>
        <v>0</v>
      </c>
      <c r="X220" s="65"/>
      <c r="Y220" s="65">
        <f t="shared" si="76"/>
        <v>0.8</v>
      </c>
      <c r="Z220" s="156">
        <f t="shared" si="76"/>
        <v>537958.40000000002</v>
      </c>
      <c r="AA220" s="80"/>
      <c r="AB220" s="65"/>
      <c r="AC220" s="12">
        <f t="shared" si="84"/>
        <v>537958.40000000002</v>
      </c>
      <c r="AD220" s="88">
        <f t="shared" si="85"/>
        <v>134489.59999999998</v>
      </c>
      <c r="AE220" s="13">
        <f t="shared" si="89"/>
        <v>0.8</v>
      </c>
      <c r="AF220" s="65">
        <v>0.8</v>
      </c>
      <c r="AG220" s="65">
        <f t="shared" si="90"/>
        <v>0</v>
      </c>
    </row>
    <row r="221" spans="1:33" s="3" customFormat="1" ht="15" customHeight="1">
      <c r="A221" s="8" t="s">
        <v>94</v>
      </c>
      <c r="B221" s="20"/>
      <c r="C221" s="23" t="s">
        <v>290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0.05</v>
      </c>
      <c r="R221" s="49">
        <f>Q221*F220</f>
        <v>33622.400000000001</v>
      </c>
      <c r="S221" s="66">
        <v>0.2</v>
      </c>
      <c r="T221" s="65">
        <f t="shared" si="94"/>
        <v>0.15000000000000002</v>
      </c>
      <c r="U221" s="65">
        <v>0.2</v>
      </c>
      <c r="V221" s="65">
        <f t="shared" si="88"/>
        <v>-4.9999999999999989E-2</v>
      </c>
      <c r="W221" s="65">
        <f t="shared" si="91"/>
        <v>4.9999999999999989E-2</v>
      </c>
      <c r="X221" s="65"/>
      <c r="Y221" s="65">
        <f t="shared" si="76"/>
        <v>0.15000000000000002</v>
      </c>
      <c r="Z221" s="156">
        <f t="shared" si="76"/>
        <v>100867.20000000001</v>
      </c>
      <c r="AA221" s="80"/>
      <c r="AB221" s="65"/>
      <c r="AC221" s="12">
        <f t="shared" si="84"/>
        <v>134489.60000000001</v>
      </c>
      <c r="AD221" s="88">
        <f t="shared" si="85"/>
        <v>-134489.60000000001</v>
      </c>
      <c r="AE221" s="13">
        <f t="shared" si="89"/>
        <v>0.15000000000000002</v>
      </c>
      <c r="AF221" s="65">
        <v>0.2</v>
      </c>
      <c r="AG221" s="65">
        <f t="shared" si="90"/>
        <v>-4.9999999999999989E-2</v>
      </c>
    </row>
    <row r="222" spans="1:33" s="3" customFormat="1" ht="15" customHeight="1">
      <c r="A222" s="8" t="s">
        <v>94</v>
      </c>
      <c r="B222" s="20"/>
      <c r="C222" s="23" t="s">
        <v>291</v>
      </c>
      <c r="D222" s="24"/>
      <c r="E222" s="42">
        <v>0.01</v>
      </c>
      <c r="F222" s="25">
        <f>+E222*$D$205</f>
        <v>672448</v>
      </c>
      <c r="G222" s="32">
        <v>0.4</v>
      </c>
      <c r="H222" s="33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6"/>
        <v>67244.800000000003</v>
      </c>
      <c r="O222" s="32">
        <v>0</v>
      </c>
      <c r="P222" s="33">
        <f>F222*O222</f>
        <v>0</v>
      </c>
      <c r="Q222" s="42"/>
      <c r="R222" s="49">
        <f t="shared" si="87"/>
        <v>0</v>
      </c>
      <c r="S222" s="66">
        <v>0.8</v>
      </c>
      <c r="T222" s="65">
        <f t="shared" si="94"/>
        <v>0.79999999999999993</v>
      </c>
      <c r="U222" s="65">
        <v>0.8</v>
      </c>
      <c r="V222" s="65">
        <f t="shared" si="88"/>
        <v>0</v>
      </c>
      <c r="W222" s="65">
        <f t="shared" si="91"/>
        <v>0</v>
      </c>
      <c r="X222" s="65"/>
      <c r="Y222" s="65">
        <f t="shared" si="76"/>
        <v>0.79999999999999993</v>
      </c>
      <c r="Z222" s="156">
        <f t="shared" si="76"/>
        <v>537958.40000000002</v>
      </c>
      <c r="AA222" s="80"/>
      <c r="AB222" s="65"/>
      <c r="AC222" s="12">
        <f t="shared" si="84"/>
        <v>537958.40000000002</v>
      </c>
      <c r="AD222" s="88">
        <f t="shared" si="85"/>
        <v>134489.59999999998</v>
      </c>
      <c r="AE222" s="13">
        <f t="shared" si="89"/>
        <v>0.79999999999999993</v>
      </c>
      <c r="AF222" s="65">
        <v>0.7</v>
      </c>
      <c r="AG222" s="65">
        <f t="shared" si="90"/>
        <v>9.9999999999999978E-2</v>
      </c>
    </row>
    <row r="223" spans="1:33" s="3" customFormat="1" ht="15" customHeight="1">
      <c r="A223" s="8" t="s">
        <v>94</v>
      </c>
      <c r="B223" s="20"/>
      <c r="C223" s="23" t="s">
        <v>292</v>
      </c>
      <c r="D223" s="24"/>
      <c r="E223" s="42"/>
      <c r="F223" s="25"/>
      <c r="G223" s="32">
        <v>0.1</v>
      </c>
      <c r="H223" s="33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7"/>
        <v>0</v>
      </c>
      <c r="S223" s="66">
        <v>0.2</v>
      </c>
      <c r="T223" s="65">
        <f t="shared" si="94"/>
        <v>0.2</v>
      </c>
      <c r="U223" s="65">
        <v>0.2</v>
      </c>
      <c r="V223" s="65">
        <f t="shared" si="88"/>
        <v>0</v>
      </c>
      <c r="W223" s="65">
        <f t="shared" si="91"/>
        <v>0</v>
      </c>
      <c r="X223" s="65"/>
      <c r="Y223" s="65">
        <f t="shared" si="76"/>
        <v>0.2</v>
      </c>
      <c r="Z223" s="156">
        <f t="shared" si="76"/>
        <v>134489.60000000001</v>
      </c>
      <c r="AA223" s="80"/>
      <c r="AB223" s="65"/>
      <c r="AC223" s="12">
        <f t="shared" si="84"/>
        <v>134489.60000000001</v>
      </c>
      <c r="AD223" s="88">
        <f t="shared" si="85"/>
        <v>-134489.60000000001</v>
      </c>
      <c r="AE223" s="13">
        <f t="shared" si="89"/>
        <v>0.2</v>
      </c>
      <c r="AF223" s="65">
        <v>0.14000000000000001</v>
      </c>
      <c r="AG223" s="65">
        <f t="shared" si="90"/>
        <v>0.06</v>
      </c>
    </row>
    <row r="224" spans="1:33" s="3" customFormat="1" ht="15" customHeight="1">
      <c r="A224" s="8" t="s">
        <v>94</v>
      </c>
      <c r="B224" s="20"/>
      <c r="C224" s="23" t="s">
        <v>293</v>
      </c>
      <c r="D224" s="24"/>
      <c r="E224" s="42">
        <v>0.01</v>
      </c>
      <c r="F224" s="25">
        <f>+E224*$D$205</f>
        <v>672448</v>
      </c>
      <c r="G224" s="32">
        <v>0</v>
      </c>
      <c r="H224" s="33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6"/>
        <v>537958.40000000002</v>
      </c>
      <c r="O224" s="32">
        <v>0</v>
      </c>
      <c r="P224" s="33">
        <f>F224*O224</f>
        <v>0</v>
      </c>
      <c r="Q224" s="42"/>
      <c r="R224" s="49">
        <f t="shared" si="87"/>
        <v>0</v>
      </c>
      <c r="S224" s="66">
        <v>0.8</v>
      </c>
      <c r="T224" s="65">
        <f t="shared" si="94"/>
        <v>0.8</v>
      </c>
      <c r="U224" s="65">
        <v>0.8</v>
      </c>
      <c r="V224" s="65">
        <f t="shared" si="88"/>
        <v>0</v>
      </c>
      <c r="W224" s="65">
        <f t="shared" si="91"/>
        <v>0</v>
      </c>
      <c r="X224" s="65"/>
      <c r="Y224" s="65">
        <f t="shared" si="76"/>
        <v>0.8</v>
      </c>
      <c r="Z224" s="156">
        <f t="shared" si="76"/>
        <v>537958.40000000002</v>
      </c>
      <c r="AA224" s="80"/>
      <c r="AB224" s="65"/>
      <c r="AC224" s="12">
        <f t="shared" si="84"/>
        <v>537958.40000000002</v>
      </c>
      <c r="AD224" s="88">
        <f t="shared" si="85"/>
        <v>134489.59999999998</v>
      </c>
      <c r="AE224" s="13">
        <f t="shared" si="89"/>
        <v>0.8</v>
      </c>
      <c r="AF224" s="65">
        <v>0.8</v>
      </c>
      <c r="AG224" s="65">
        <f t="shared" si="90"/>
        <v>0</v>
      </c>
    </row>
    <row r="225" spans="1:33" s="3" customFormat="1" ht="15" customHeight="1">
      <c r="A225" s="8" t="s">
        <v>94</v>
      </c>
      <c r="B225" s="20"/>
      <c r="C225" s="23" t="s">
        <v>294</v>
      </c>
      <c r="D225" s="24"/>
      <c r="E225" s="42"/>
      <c r="F225" s="25"/>
      <c r="G225" s="32">
        <v>0</v>
      </c>
      <c r="H225" s="33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6"/>
        <v>0</v>
      </c>
      <c r="O225" s="32">
        <v>0.2</v>
      </c>
      <c r="P225" s="33">
        <f>F224*O225</f>
        <v>134489.60000000001</v>
      </c>
      <c r="Q225" s="42">
        <v>0.1</v>
      </c>
      <c r="R225" s="49">
        <f>Q225*F224</f>
        <v>67244.800000000003</v>
      </c>
      <c r="S225" s="66">
        <v>0.2</v>
      </c>
      <c r="T225" s="65">
        <f t="shared" si="94"/>
        <v>0.1</v>
      </c>
      <c r="U225" s="65">
        <v>0.2</v>
      </c>
      <c r="V225" s="65">
        <f t="shared" si="88"/>
        <v>-0.1</v>
      </c>
      <c r="W225" s="65">
        <f t="shared" si="91"/>
        <v>0.1</v>
      </c>
      <c r="X225" s="65"/>
      <c r="Y225" s="65">
        <f t="shared" si="76"/>
        <v>0.1</v>
      </c>
      <c r="Z225" s="156">
        <f t="shared" si="76"/>
        <v>67244.800000000003</v>
      </c>
      <c r="AA225" s="80"/>
      <c r="AB225" s="65"/>
      <c r="AC225" s="12">
        <f t="shared" si="84"/>
        <v>134489.60000000001</v>
      </c>
      <c r="AD225" s="88">
        <f t="shared" si="85"/>
        <v>-134489.60000000001</v>
      </c>
      <c r="AE225" s="13">
        <f t="shared" si="89"/>
        <v>0.1</v>
      </c>
      <c r="AF225" s="65">
        <v>0.2</v>
      </c>
      <c r="AG225" s="65">
        <f t="shared" si="90"/>
        <v>-0.1</v>
      </c>
    </row>
    <row r="226" spans="1:33" s="3" customFormat="1" ht="15" customHeight="1">
      <c r="A226" s="8" t="s">
        <v>94</v>
      </c>
      <c r="B226" s="20" t="s">
        <v>295</v>
      </c>
      <c r="C226" s="102" t="s">
        <v>296</v>
      </c>
      <c r="D226" s="24"/>
      <c r="E226" s="42">
        <v>0.02</v>
      </c>
      <c r="F226" s="25">
        <f>+E226*$D$205</f>
        <v>1344896</v>
      </c>
      <c r="G226" s="32">
        <v>0</v>
      </c>
      <c r="H226" s="33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6"/>
        <v>0</v>
      </c>
      <c r="O226" s="32">
        <v>1</v>
      </c>
      <c r="P226" s="33">
        <f>+O226*$F226</f>
        <v>1344896</v>
      </c>
      <c r="Q226" s="42">
        <v>0.5</v>
      </c>
      <c r="R226" s="49">
        <f t="shared" si="87"/>
        <v>672448</v>
      </c>
      <c r="S226" s="66">
        <v>1</v>
      </c>
      <c r="T226" s="65">
        <f t="shared" si="94"/>
        <v>0.5</v>
      </c>
      <c r="U226" s="65">
        <v>0.8</v>
      </c>
      <c r="V226" s="65">
        <f t="shared" si="88"/>
        <v>-0.30000000000000004</v>
      </c>
      <c r="W226" s="65">
        <f t="shared" si="91"/>
        <v>0.5</v>
      </c>
      <c r="X226" s="65"/>
      <c r="Y226" s="65">
        <f t="shared" si="76"/>
        <v>0.5</v>
      </c>
      <c r="Z226" s="156">
        <f t="shared" si="76"/>
        <v>672448</v>
      </c>
      <c r="AA226" s="93">
        <v>0.8</v>
      </c>
      <c r="AB226" s="65"/>
      <c r="AC226" s="12">
        <f t="shared" si="84"/>
        <v>1344896</v>
      </c>
      <c r="AD226" s="88">
        <f t="shared" si="85"/>
        <v>0</v>
      </c>
      <c r="AE226" s="13">
        <f t="shared" si="89"/>
        <v>0.5</v>
      </c>
      <c r="AF226" s="65">
        <v>0.4</v>
      </c>
      <c r="AG226" s="65">
        <f t="shared" si="90"/>
        <v>9.9999999999999978E-2</v>
      </c>
    </row>
    <row r="227" spans="1:33" s="3" customFormat="1" ht="15" customHeight="1">
      <c r="A227" s="8" t="s">
        <v>297</v>
      </c>
      <c r="B227" s="20" t="s">
        <v>298</v>
      </c>
      <c r="C227" s="94" t="s">
        <v>299</v>
      </c>
      <c r="D227" s="24"/>
      <c r="E227" s="42">
        <v>0.02</v>
      </c>
      <c r="F227" s="25">
        <f>+E227*$D$205</f>
        <v>1344896</v>
      </c>
      <c r="G227" s="32">
        <v>0</v>
      </c>
      <c r="H227" s="33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6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7"/>
        <v>672448</v>
      </c>
      <c r="S227" s="66">
        <v>1</v>
      </c>
      <c r="T227" s="65">
        <f t="shared" si="94"/>
        <v>0.5</v>
      </c>
      <c r="U227" s="65">
        <v>0.5</v>
      </c>
      <c r="V227" s="65">
        <f t="shared" si="88"/>
        <v>0</v>
      </c>
      <c r="W227" s="65">
        <f t="shared" si="91"/>
        <v>0.5</v>
      </c>
      <c r="X227" s="65"/>
      <c r="Y227" s="65">
        <f t="shared" si="76"/>
        <v>0.5</v>
      </c>
      <c r="Z227" s="156">
        <f t="shared" si="76"/>
        <v>672448</v>
      </c>
      <c r="AA227" s="80"/>
      <c r="AB227" s="65"/>
      <c r="AC227" s="12">
        <f t="shared" si="84"/>
        <v>1344896</v>
      </c>
      <c r="AD227" s="88">
        <f t="shared" si="85"/>
        <v>0</v>
      </c>
      <c r="AE227" s="13">
        <f t="shared" si="89"/>
        <v>0.5</v>
      </c>
      <c r="AF227" s="65">
        <v>0</v>
      </c>
      <c r="AG227" s="65">
        <f t="shared" si="90"/>
        <v>0.5</v>
      </c>
    </row>
    <row r="228" spans="1:33" s="3" customFormat="1" ht="15" customHeight="1">
      <c r="A228" s="8"/>
      <c r="B228" s="20" t="s">
        <v>300</v>
      </c>
      <c r="C228" s="94" t="s">
        <v>275</v>
      </c>
      <c r="D228" s="24"/>
      <c r="E228" s="42"/>
      <c r="F228" s="25"/>
      <c r="G228" s="32">
        <v>0</v>
      </c>
      <c r="H228" s="33"/>
      <c r="I228" s="32">
        <v>0</v>
      </c>
      <c r="J228" s="33"/>
      <c r="K228" s="53">
        <v>0</v>
      </c>
      <c r="L228" s="33"/>
      <c r="M228" s="42">
        <v>0</v>
      </c>
      <c r="N228" s="49">
        <f t="shared" si="86"/>
        <v>0</v>
      </c>
      <c r="O228" s="32">
        <v>0</v>
      </c>
      <c r="P228" s="33"/>
      <c r="Q228" s="42"/>
      <c r="R228" s="49">
        <f t="shared" si="87"/>
        <v>0</v>
      </c>
      <c r="S228" s="66"/>
      <c r="T228" s="91">
        <f>G228+I228+K228+O228</f>
        <v>0</v>
      </c>
      <c r="U228" s="91">
        <v>0</v>
      </c>
      <c r="V228" s="65">
        <f t="shared" si="88"/>
        <v>0</v>
      </c>
      <c r="W228" s="65">
        <f t="shared" si="91"/>
        <v>0</v>
      </c>
      <c r="X228" s="65"/>
      <c r="Y228" s="65">
        <f t="shared" si="76"/>
        <v>0</v>
      </c>
      <c r="Z228" s="156">
        <f t="shared" si="76"/>
        <v>0</v>
      </c>
      <c r="AA228" s="80"/>
      <c r="AB228" s="65"/>
      <c r="AC228" s="12">
        <f t="shared" si="84"/>
        <v>0</v>
      </c>
      <c r="AD228" s="88">
        <f t="shared" si="85"/>
        <v>0</v>
      </c>
      <c r="AE228" s="13">
        <f t="shared" si="89"/>
        <v>0</v>
      </c>
      <c r="AF228" s="65">
        <v>0</v>
      </c>
      <c r="AG228" s="65">
        <f t="shared" si="90"/>
        <v>0</v>
      </c>
    </row>
    <row r="229" spans="1:33" s="3" customFormat="1" ht="15" customHeight="1">
      <c r="A229" s="8"/>
      <c r="B229" s="20"/>
      <c r="C229" s="94" t="s">
        <v>301</v>
      </c>
      <c r="D229" s="24"/>
      <c r="E229" s="42"/>
      <c r="F229" s="25"/>
      <c r="G229" s="32">
        <v>0</v>
      </c>
      <c r="H229" s="33"/>
      <c r="I229" s="32">
        <v>0</v>
      </c>
      <c r="J229" s="33"/>
      <c r="K229" s="53">
        <v>0</v>
      </c>
      <c r="L229" s="33"/>
      <c r="M229" s="42">
        <v>0</v>
      </c>
      <c r="N229" s="49">
        <f t="shared" si="86"/>
        <v>0</v>
      </c>
      <c r="O229" s="32">
        <v>0</v>
      </c>
      <c r="P229" s="33"/>
      <c r="Q229" s="42"/>
      <c r="R229" s="49">
        <f t="shared" si="87"/>
        <v>0</v>
      </c>
      <c r="S229" s="66"/>
      <c r="T229" s="91">
        <f>G229+I229+K229+O229</f>
        <v>0</v>
      </c>
      <c r="U229" s="91">
        <v>0</v>
      </c>
      <c r="V229" s="65">
        <f t="shared" si="88"/>
        <v>0</v>
      </c>
      <c r="W229" s="65">
        <f t="shared" si="91"/>
        <v>0</v>
      </c>
      <c r="X229" s="65"/>
      <c r="Y229" s="65">
        <f t="shared" si="76"/>
        <v>0</v>
      </c>
      <c r="Z229" s="156">
        <f t="shared" si="76"/>
        <v>0</v>
      </c>
      <c r="AA229" s="80"/>
      <c r="AB229" s="65"/>
      <c r="AC229" s="12">
        <f t="shared" si="84"/>
        <v>0</v>
      </c>
      <c r="AD229" s="88">
        <f t="shared" si="85"/>
        <v>0</v>
      </c>
      <c r="AE229" s="13">
        <f t="shared" si="89"/>
        <v>0</v>
      </c>
      <c r="AF229" s="65">
        <v>0</v>
      </c>
      <c r="AG229" s="65">
        <f t="shared" si="90"/>
        <v>0</v>
      </c>
    </row>
    <row r="230" spans="1:33" s="3" customFormat="1" ht="15" customHeight="1">
      <c r="A230" s="8" t="s">
        <v>31</v>
      </c>
      <c r="B230" s="20"/>
      <c r="C230" s="23" t="s">
        <v>277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6"/>
        <v>0</v>
      </c>
      <c r="O230" s="32">
        <v>0</v>
      </c>
      <c r="P230" s="33"/>
      <c r="Q230" s="42"/>
      <c r="R230" s="49">
        <f t="shared" si="87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8"/>
        <v>0</v>
      </c>
      <c r="W230" s="65">
        <f t="shared" si="91"/>
        <v>0</v>
      </c>
      <c r="X230" s="65"/>
      <c r="Y230" s="65">
        <f t="shared" si="76"/>
        <v>1</v>
      </c>
      <c r="Z230" s="156">
        <f t="shared" si="76"/>
        <v>1344896</v>
      </c>
      <c r="AA230" s="80"/>
      <c r="AB230" s="65"/>
      <c r="AC230" s="12">
        <f t="shared" si="84"/>
        <v>1344896</v>
      </c>
      <c r="AD230" s="88">
        <f t="shared" si="85"/>
        <v>0</v>
      </c>
      <c r="AE230" s="13">
        <f t="shared" si="89"/>
        <v>1</v>
      </c>
      <c r="AF230" s="65">
        <v>1</v>
      </c>
      <c r="AG230" s="65">
        <f t="shared" si="90"/>
        <v>0</v>
      </c>
    </row>
    <row r="231" spans="1:33" s="3" customFormat="1" ht="15" customHeight="1">
      <c r="A231" s="8" t="s">
        <v>31</v>
      </c>
      <c r="B231" s="20"/>
      <c r="C231" s="23" t="s">
        <v>278</v>
      </c>
      <c r="D231" s="24"/>
      <c r="E231" s="42">
        <v>0.02</v>
      </c>
      <c r="F231" s="25">
        <f t="shared" ref="F231:F233" si="95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6"/>
        <v>0</v>
      </c>
      <c r="O231" s="32">
        <v>0</v>
      </c>
      <c r="P231" s="33"/>
      <c r="Q231" s="42"/>
      <c r="R231" s="49">
        <f t="shared" si="87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8"/>
        <v>0</v>
      </c>
      <c r="W231" s="65">
        <f t="shared" si="91"/>
        <v>0</v>
      </c>
      <c r="X231" s="65"/>
      <c r="Y231" s="65">
        <f t="shared" si="76"/>
        <v>1</v>
      </c>
      <c r="Z231" s="156">
        <f t="shared" si="76"/>
        <v>1344896</v>
      </c>
      <c r="AA231" s="80"/>
      <c r="AB231" s="65"/>
      <c r="AC231" s="12">
        <f t="shared" si="84"/>
        <v>1344896</v>
      </c>
      <c r="AD231" s="88">
        <f t="shared" si="85"/>
        <v>0</v>
      </c>
      <c r="AE231" s="13">
        <f t="shared" ref="AE231:AE262" si="96">G231+I231+M231+Q231</f>
        <v>1</v>
      </c>
      <c r="AF231" s="65">
        <v>1</v>
      </c>
      <c r="AG231" s="65">
        <f t="shared" si="90"/>
        <v>0</v>
      </c>
    </row>
    <row r="232" spans="1:33" ht="15" customHeight="1">
      <c r="A232" s="31" t="s">
        <v>31</v>
      </c>
      <c r="B232" s="20"/>
      <c r="C232" s="23" t="s">
        <v>279</v>
      </c>
      <c r="D232" s="24"/>
      <c r="E232" s="42">
        <v>0.02</v>
      </c>
      <c r="F232" s="25">
        <f t="shared" si="95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6"/>
        <v>0</v>
      </c>
      <c r="O232" s="32">
        <v>0</v>
      </c>
      <c r="P232" s="33"/>
      <c r="Q232" s="42"/>
      <c r="R232" s="49">
        <f t="shared" si="87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8"/>
        <v>0</v>
      </c>
      <c r="W232" s="65">
        <f t="shared" si="91"/>
        <v>0</v>
      </c>
      <c r="X232" s="65"/>
      <c r="Y232" s="65">
        <f t="shared" si="76"/>
        <v>1</v>
      </c>
      <c r="Z232" s="156">
        <f t="shared" si="76"/>
        <v>1344896</v>
      </c>
      <c r="AA232" s="80"/>
      <c r="AB232" s="65"/>
      <c r="AC232" s="15">
        <f t="shared" si="84"/>
        <v>1344896</v>
      </c>
      <c r="AD232" s="81">
        <f t="shared" si="85"/>
        <v>0</v>
      </c>
      <c r="AE232" s="13">
        <f t="shared" si="96"/>
        <v>1</v>
      </c>
      <c r="AF232" s="65">
        <v>1</v>
      </c>
      <c r="AG232" s="65">
        <f t="shared" si="90"/>
        <v>0</v>
      </c>
    </row>
    <row r="233" spans="1:33" ht="15" customHeight="1">
      <c r="A233" s="31" t="s">
        <v>31</v>
      </c>
      <c r="B233" s="20"/>
      <c r="C233" s="23" t="s">
        <v>280</v>
      </c>
      <c r="D233" s="24"/>
      <c r="E233" s="42">
        <v>0.02</v>
      </c>
      <c r="F233" s="25">
        <f t="shared" si="95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6"/>
        <v>0</v>
      </c>
      <c r="O233" s="32">
        <v>0</v>
      </c>
      <c r="P233" s="33"/>
      <c r="Q233" s="42"/>
      <c r="R233" s="49">
        <f t="shared" si="87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8"/>
        <v>0</v>
      </c>
      <c r="W233" s="65">
        <f t="shared" si="91"/>
        <v>0</v>
      </c>
      <c r="X233" s="65"/>
      <c r="Y233" s="65">
        <f t="shared" si="76"/>
        <v>1</v>
      </c>
      <c r="Z233" s="156">
        <f t="shared" si="76"/>
        <v>1344896</v>
      </c>
      <c r="AA233" s="80"/>
      <c r="AB233" s="65"/>
      <c r="AC233" s="15">
        <f t="shared" si="84"/>
        <v>1344896</v>
      </c>
      <c r="AD233" s="81">
        <f t="shared" si="85"/>
        <v>0</v>
      </c>
      <c r="AE233" s="13">
        <f t="shared" si="96"/>
        <v>1</v>
      </c>
      <c r="AF233" s="65">
        <v>1</v>
      </c>
      <c r="AG233" s="65">
        <f t="shared" si="90"/>
        <v>0</v>
      </c>
    </row>
    <row r="234" spans="1:33" ht="21.95" customHeight="1">
      <c r="B234" s="20" t="s">
        <v>25</v>
      </c>
      <c r="C234" s="94" t="s">
        <v>282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6"/>
        <v>0</v>
      </c>
      <c r="O234" s="20">
        <v>0</v>
      </c>
      <c r="P234" s="20"/>
      <c r="Q234" s="47"/>
      <c r="R234" s="48">
        <f t="shared" si="87"/>
        <v>0</v>
      </c>
      <c r="S234" s="103"/>
      <c r="T234" s="65">
        <f>G234+I234+K234+O234</f>
        <v>0</v>
      </c>
      <c r="U234" s="65">
        <v>0</v>
      </c>
      <c r="V234" s="65">
        <f t="shared" si="88"/>
        <v>0</v>
      </c>
      <c r="W234" s="65">
        <f t="shared" si="91"/>
        <v>0</v>
      </c>
      <c r="X234" s="65"/>
      <c r="Y234" s="65">
        <f t="shared" si="76"/>
        <v>0</v>
      </c>
      <c r="Z234" s="156">
        <f t="shared" si="76"/>
        <v>0</v>
      </c>
      <c r="AA234" s="80"/>
      <c r="AB234" s="65"/>
      <c r="AC234" s="15">
        <f t="shared" si="84"/>
        <v>0</v>
      </c>
      <c r="AD234" s="81">
        <f t="shared" si="85"/>
        <v>0</v>
      </c>
      <c r="AE234" s="13">
        <f t="shared" si="96"/>
        <v>0</v>
      </c>
      <c r="AF234" s="65">
        <v>0</v>
      </c>
      <c r="AG234" s="65">
        <f t="shared" si="90"/>
        <v>0</v>
      </c>
    </row>
    <row r="235" spans="1:33" ht="15" customHeight="1">
      <c r="B235" s="20"/>
      <c r="C235" s="94" t="s">
        <v>301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6"/>
        <v>0</v>
      </c>
      <c r="O235" s="32">
        <v>0</v>
      </c>
      <c r="P235" s="33"/>
      <c r="Q235" s="42"/>
      <c r="R235" s="49">
        <f t="shared" si="87"/>
        <v>0</v>
      </c>
      <c r="S235" s="63"/>
      <c r="T235" s="65">
        <f>G235+I235+K235+O235</f>
        <v>0</v>
      </c>
      <c r="U235" s="65">
        <v>0</v>
      </c>
      <c r="V235" s="65">
        <f t="shared" si="88"/>
        <v>0</v>
      </c>
      <c r="W235" s="65">
        <f t="shared" si="91"/>
        <v>0</v>
      </c>
      <c r="X235" s="65"/>
      <c r="Y235" s="65">
        <f t="shared" si="76"/>
        <v>0</v>
      </c>
      <c r="Z235" s="156">
        <f t="shared" si="76"/>
        <v>0</v>
      </c>
      <c r="AA235" s="80"/>
      <c r="AB235" s="65"/>
      <c r="AC235" s="15">
        <f t="shared" si="84"/>
        <v>0</v>
      </c>
      <c r="AD235" s="81">
        <f t="shared" si="85"/>
        <v>0</v>
      </c>
      <c r="AE235" s="13">
        <f t="shared" si="96"/>
        <v>0</v>
      </c>
      <c r="AF235" s="65">
        <v>0</v>
      </c>
      <c r="AG235" s="65">
        <f t="shared" si="90"/>
        <v>0</v>
      </c>
    </row>
    <row r="236" spans="1:33" ht="15" customHeight="1">
      <c r="A236" s="31" t="s">
        <v>94</v>
      </c>
      <c r="B236" s="20"/>
      <c r="C236" s="23" t="s">
        <v>283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6"/>
        <v>0</v>
      </c>
      <c r="O236" s="32">
        <v>0</v>
      </c>
      <c r="P236" s="33"/>
      <c r="Q236" s="42"/>
      <c r="R236" s="49">
        <f t="shared" si="87"/>
        <v>0</v>
      </c>
      <c r="S236" s="63">
        <v>0.8</v>
      </c>
      <c r="T236" s="65">
        <f t="shared" ref="T236:T249" si="97">G236+I236+M236+Q236</f>
        <v>0.8</v>
      </c>
      <c r="U236" s="65">
        <v>0.8</v>
      </c>
      <c r="V236" s="65">
        <f t="shared" si="88"/>
        <v>0</v>
      </c>
      <c r="W236" s="65">
        <f t="shared" si="91"/>
        <v>0</v>
      </c>
      <c r="X236" s="65"/>
      <c r="Y236" s="65">
        <f t="shared" si="76"/>
        <v>0.8</v>
      </c>
      <c r="Z236" s="156">
        <f t="shared" si="76"/>
        <v>1075916.8</v>
      </c>
      <c r="AA236" s="80"/>
      <c r="AB236" s="65"/>
      <c r="AC236" s="15">
        <f t="shared" si="84"/>
        <v>1075916.8</v>
      </c>
      <c r="AD236" s="81">
        <f t="shared" si="85"/>
        <v>268979.19999999995</v>
      </c>
      <c r="AE236" s="13">
        <f t="shared" si="96"/>
        <v>0.8</v>
      </c>
      <c r="AF236" s="65">
        <v>0.8</v>
      </c>
      <c r="AG236" s="65">
        <f t="shared" si="90"/>
        <v>0</v>
      </c>
    </row>
    <row r="237" spans="1:33" ht="15" customHeight="1">
      <c r="A237" s="31" t="s">
        <v>94</v>
      </c>
      <c r="B237" s="20"/>
      <c r="C237" s="23" t="s">
        <v>284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6"/>
        <v>0</v>
      </c>
      <c r="O237" s="32">
        <v>0.15</v>
      </c>
      <c r="P237" s="33">
        <f>F236*O237</f>
        <v>201734.39999999999</v>
      </c>
      <c r="Q237" s="42"/>
      <c r="R237" s="49">
        <f>Q237*F236</f>
        <v>0</v>
      </c>
      <c r="S237" s="63">
        <v>0.2</v>
      </c>
      <c r="T237" s="65">
        <f t="shared" si="97"/>
        <v>0.05</v>
      </c>
      <c r="U237" s="65">
        <v>0.1</v>
      </c>
      <c r="V237" s="65">
        <f t="shared" si="88"/>
        <v>-0.05</v>
      </c>
      <c r="W237" s="65">
        <f t="shared" si="91"/>
        <v>0.15000000000000002</v>
      </c>
      <c r="X237" s="65"/>
      <c r="Y237" s="65">
        <f t="shared" si="76"/>
        <v>0.05</v>
      </c>
      <c r="Z237" s="156">
        <f t="shared" si="76"/>
        <v>67244.800000000003</v>
      </c>
      <c r="AA237" s="80"/>
      <c r="AB237" s="65"/>
      <c r="AC237" s="15">
        <f t="shared" si="84"/>
        <v>268979.20000000001</v>
      </c>
      <c r="AD237" s="81">
        <f t="shared" si="85"/>
        <v>-268979.20000000001</v>
      </c>
      <c r="AE237" s="13">
        <f t="shared" si="96"/>
        <v>0.05</v>
      </c>
      <c r="AF237" s="65">
        <v>0.05</v>
      </c>
      <c r="AG237" s="65">
        <f t="shared" si="90"/>
        <v>0</v>
      </c>
    </row>
    <row r="238" spans="1:33" s="3" customFormat="1" ht="15" customHeight="1">
      <c r="A238" s="8" t="s">
        <v>94</v>
      </c>
      <c r="B238" s="20"/>
      <c r="C238" s="23" t="s">
        <v>285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6"/>
        <v>53795.840000000004</v>
      </c>
      <c r="O238" s="32">
        <v>0</v>
      </c>
      <c r="P238" s="33">
        <f>F238*O238</f>
        <v>0</v>
      </c>
      <c r="Q238" s="42"/>
      <c r="R238" s="49">
        <f t="shared" si="87"/>
        <v>0</v>
      </c>
      <c r="S238" s="66">
        <v>0.8</v>
      </c>
      <c r="T238" s="65">
        <f t="shared" si="97"/>
        <v>0.77999999999999992</v>
      </c>
      <c r="U238" s="65">
        <v>0.78</v>
      </c>
      <c r="V238" s="65">
        <f t="shared" si="88"/>
        <v>0</v>
      </c>
      <c r="W238" s="65">
        <f t="shared" si="91"/>
        <v>2.0000000000000129E-2</v>
      </c>
      <c r="X238" s="65"/>
      <c r="Y238" s="65">
        <f t="shared" si="76"/>
        <v>0.77999999999999992</v>
      </c>
      <c r="Z238" s="156">
        <f t="shared" si="76"/>
        <v>524509.43999999994</v>
      </c>
      <c r="AA238" s="80"/>
      <c r="AB238" s="65"/>
      <c r="AC238" s="12">
        <f t="shared" si="84"/>
        <v>537958.40000000002</v>
      </c>
      <c r="AD238" s="88">
        <f t="shared" si="85"/>
        <v>134489.59999999998</v>
      </c>
      <c r="AE238" s="13">
        <f t="shared" si="96"/>
        <v>0.77999999999999992</v>
      </c>
      <c r="AF238" s="65">
        <v>0.78</v>
      </c>
      <c r="AG238" s="65">
        <f t="shared" si="90"/>
        <v>0</v>
      </c>
    </row>
    <row r="239" spans="1:33" s="3" customFormat="1" ht="15" customHeight="1">
      <c r="A239" s="8" t="s">
        <v>94</v>
      </c>
      <c r="B239" s="20"/>
      <c r="C239" s="23" t="s">
        <v>286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7"/>
        <v>0</v>
      </c>
      <c r="S239" s="66">
        <v>0.2</v>
      </c>
      <c r="T239" s="65">
        <f t="shared" si="97"/>
        <v>0.18000000000000002</v>
      </c>
      <c r="U239" s="65">
        <v>0.18</v>
      </c>
      <c r="V239" s="65">
        <f t="shared" si="88"/>
        <v>0</v>
      </c>
      <c r="W239" s="65">
        <f t="shared" si="91"/>
        <v>1.999999999999999E-2</v>
      </c>
      <c r="X239" s="65"/>
      <c r="Y239" s="65">
        <f t="shared" si="76"/>
        <v>0.18000000000000002</v>
      </c>
      <c r="Z239" s="156">
        <f t="shared" si="76"/>
        <v>121040.64000000001</v>
      </c>
      <c r="AA239" s="80"/>
      <c r="AB239" s="65"/>
      <c r="AC239" s="12">
        <f t="shared" si="84"/>
        <v>134489.60000000001</v>
      </c>
      <c r="AD239" s="88">
        <f t="shared" si="85"/>
        <v>-134489.60000000001</v>
      </c>
      <c r="AE239" s="13">
        <f t="shared" si="96"/>
        <v>0.18000000000000002</v>
      </c>
      <c r="AF239" s="65">
        <v>0.18</v>
      </c>
      <c r="AG239" s="65">
        <f t="shared" si="90"/>
        <v>0</v>
      </c>
    </row>
    <row r="240" spans="1:33" s="3" customFormat="1" ht="15" customHeight="1">
      <c r="A240" s="8" t="s">
        <v>94</v>
      </c>
      <c r="B240" s="20"/>
      <c r="C240" s="23" t="s">
        <v>287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6"/>
        <v>0</v>
      </c>
      <c r="O240" s="32">
        <v>0.8</v>
      </c>
      <c r="P240" s="33">
        <f>+O240*F240</f>
        <v>1075916.8</v>
      </c>
      <c r="Q240" s="42">
        <v>0.3</v>
      </c>
      <c r="R240" s="49">
        <f t="shared" si="87"/>
        <v>403468.79999999999</v>
      </c>
      <c r="S240" s="66">
        <v>0.8</v>
      </c>
      <c r="T240" s="65">
        <f t="shared" si="97"/>
        <v>0.3</v>
      </c>
      <c r="U240" s="65">
        <v>0.4</v>
      </c>
      <c r="V240" s="65">
        <f t="shared" si="88"/>
        <v>-0.10000000000000003</v>
      </c>
      <c r="W240" s="65">
        <f t="shared" si="91"/>
        <v>0.5</v>
      </c>
      <c r="X240" s="65"/>
      <c r="Y240" s="65">
        <f t="shared" si="76"/>
        <v>0.3</v>
      </c>
      <c r="Z240" s="156">
        <f t="shared" si="76"/>
        <v>403468.79999999999</v>
      </c>
      <c r="AA240" s="80"/>
      <c r="AB240" s="65"/>
      <c r="AC240" s="12">
        <f t="shared" si="84"/>
        <v>1075916.8</v>
      </c>
      <c r="AD240" s="88">
        <f t="shared" si="85"/>
        <v>268979.19999999995</v>
      </c>
      <c r="AE240" s="13">
        <f t="shared" si="96"/>
        <v>0.3</v>
      </c>
      <c r="AF240" s="65">
        <v>0</v>
      </c>
      <c r="AG240" s="65">
        <f t="shared" si="90"/>
        <v>0.3</v>
      </c>
    </row>
    <row r="241" spans="1:33" s="3" customFormat="1" ht="15" customHeight="1">
      <c r="A241" s="8" t="s">
        <v>94</v>
      </c>
      <c r="B241" s="20"/>
      <c r="C241" s="23" t="s">
        <v>288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6"/>
        <v>0</v>
      </c>
      <c r="O241" s="32">
        <v>0.2</v>
      </c>
      <c r="P241" s="33">
        <f>+O241*F240</f>
        <v>268979.20000000001</v>
      </c>
      <c r="Q241" s="42">
        <v>0.05</v>
      </c>
      <c r="R241" s="49">
        <f>Q241*F240</f>
        <v>67244.800000000003</v>
      </c>
      <c r="S241" s="66">
        <v>0.2</v>
      </c>
      <c r="T241" s="65">
        <f t="shared" si="97"/>
        <v>0.05</v>
      </c>
      <c r="U241" s="65">
        <v>0.1</v>
      </c>
      <c r="V241" s="65">
        <f t="shared" si="88"/>
        <v>-0.05</v>
      </c>
      <c r="W241" s="65">
        <f t="shared" si="91"/>
        <v>0.15000000000000002</v>
      </c>
      <c r="X241" s="65"/>
      <c r="Y241" s="65">
        <f t="shared" si="76"/>
        <v>0.05</v>
      </c>
      <c r="Z241" s="156">
        <f t="shared" si="76"/>
        <v>67244.800000000003</v>
      </c>
      <c r="AA241" s="80"/>
      <c r="AB241" s="65"/>
      <c r="AC241" s="12">
        <f t="shared" si="84"/>
        <v>268979.20000000001</v>
      </c>
      <c r="AD241" s="88">
        <f t="shared" si="85"/>
        <v>-268979.20000000001</v>
      </c>
      <c r="AE241" s="13">
        <f t="shared" si="96"/>
        <v>0.05</v>
      </c>
      <c r="AF241" s="65">
        <v>0</v>
      </c>
      <c r="AG241" s="65">
        <f t="shared" si="90"/>
        <v>0.05</v>
      </c>
    </row>
    <row r="242" spans="1:33" s="3" customFormat="1" ht="15" customHeight="1">
      <c r="A242" s="8" t="s">
        <v>94</v>
      </c>
      <c r="B242" s="20"/>
      <c r="C242" s="23" t="s">
        <v>289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6"/>
        <v>0</v>
      </c>
      <c r="O242" s="32">
        <v>0.8</v>
      </c>
      <c r="P242" s="33">
        <f>F242*O242</f>
        <v>537958.40000000002</v>
      </c>
      <c r="Q242" s="42">
        <v>0.3</v>
      </c>
      <c r="R242" s="49">
        <f t="shared" si="87"/>
        <v>201734.39999999999</v>
      </c>
      <c r="S242" s="66">
        <v>0.8</v>
      </c>
      <c r="T242" s="65">
        <f t="shared" si="97"/>
        <v>0.3</v>
      </c>
      <c r="U242" s="65">
        <v>0.4</v>
      </c>
      <c r="V242" s="65">
        <f t="shared" si="88"/>
        <v>-0.10000000000000003</v>
      </c>
      <c r="W242" s="65">
        <f t="shared" si="91"/>
        <v>0.5</v>
      </c>
      <c r="X242" s="65"/>
      <c r="Y242" s="65">
        <f t="shared" si="76"/>
        <v>0.3</v>
      </c>
      <c r="Z242" s="156">
        <f t="shared" si="76"/>
        <v>201734.39999999999</v>
      </c>
      <c r="AA242" s="80"/>
      <c r="AB242" s="65"/>
      <c r="AC242" s="12">
        <f t="shared" si="84"/>
        <v>537958.40000000002</v>
      </c>
      <c r="AD242" s="88">
        <f t="shared" si="85"/>
        <v>134489.59999999998</v>
      </c>
      <c r="AE242" s="13">
        <f t="shared" si="96"/>
        <v>0.3</v>
      </c>
      <c r="AF242" s="65">
        <v>0</v>
      </c>
      <c r="AG242" s="65">
        <f t="shared" si="90"/>
        <v>0.3</v>
      </c>
    </row>
    <row r="243" spans="1:33" s="3" customFormat="1" ht="15" customHeight="1">
      <c r="A243" s="8" t="s">
        <v>94</v>
      </c>
      <c r="B243" s="20"/>
      <c r="C243" s="23" t="s">
        <v>290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6"/>
        <v>0</v>
      </c>
      <c r="O243" s="32">
        <v>0.2</v>
      </c>
      <c r="P243" s="33">
        <f>+O243*F242</f>
        <v>134489.60000000001</v>
      </c>
      <c r="Q243" s="42">
        <v>0.05</v>
      </c>
      <c r="R243" s="49">
        <f>Q243*F242</f>
        <v>33622.400000000001</v>
      </c>
      <c r="S243" s="66">
        <v>0.2</v>
      </c>
      <c r="T243" s="65">
        <f t="shared" si="97"/>
        <v>0.05</v>
      </c>
      <c r="U243" s="65">
        <v>0.1</v>
      </c>
      <c r="V243" s="65">
        <f t="shared" si="88"/>
        <v>-0.05</v>
      </c>
      <c r="W243" s="65">
        <f t="shared" si="91"/>
        <v>0.15000000000000002</v>
      </c>
      <c r="X243" s="65"/>
      <c r="Y243" s="65">
        <f t="shared" si="76"/>
        <v>0.05</v>
      </c>
      <c r="Z243" s="156">
        <f t="shared" si="76"/>
        <v>33622.400000000001</v>
      </c>
      <c r="AA243" s="80"/>
      <c r="AB243" s="65"/>
      <c r="AC243" s="12">
        <f t="shared" si="84"/>
        <v>134489.60000000001</v>
      </c>
      <c r="AD243" s="88">
        <f t="shared" si="85"/>
        <v>-134489.60000000001</v>
      </c>
      <c r="AE243" s="13">
        <f t="shared" si="96"/>
        <v>0.05</v>
      </c>
      <c r="AF243" s="65">
        <v>0</v>
      </c>
      <c r="AG243" s="65">
        <f t="shared" si="90"/>
        <v>0.05</v>
      </c>
    </row>
    <row r="244" spans="1:33" s="3" customFormat="1" ht="15" customHeight="1">
      <c r="A244" s="8" t="s">
        <v>94</v>
      </c>
      <c r="B244" s="20"/>
      <c r="C244" s="23" t="s">
        <v>291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6"/>
        <v>0</v>
      </c>
      <c r="O244" s="32">
        <v>0</v>
      </c>
      <c r="P244" s="33">
        <f>F244*O244</f>
        <v>0</v>
      </c>
      <c r="Q244" s="42"/>
      <c r="R244" s="49">
        <f t="shared" si="87"/>
        <v>0</v>
      </c>
      <c r="S244" s="66">
        <v>0.8</v>
      </c>
      <c r="T244" s="65">
        <f t="shared" si="97"/>
        <v>0.7</v>
      </c>
      <c r="U244" s="65">
        <v>0.7</v>
      </c>
      <c r="V244" s="65">
        <f t="shared" si="88"/>
        <v>0</v>
      </c>
      <c r="W244" s="65">
        <f t="shared" si="91"/>
        <v>0.10000000000000009</v>
      </c>
      <c r="X244" s="65"/>
      <c r="Y244" s="65">
        <f t="shared" ref="Y244:Z307" si="98">G244+I244+M244+Q244</f>
        <v>0.7</v>
      </c>
      <c r="Z244" s="156">
        <f t="shared" si="98"/>
        <v>470713.59999999998</v>
      </c>
      <c r="AA244" s="80"/>
      <c r="AB244" s="65"/>
      <c r="AC244" s="12">
        <f t="shared" si="84"/>
        <v>537958.40000000002</v>
      </c>
      <c r="AD244" s="88">
        <f t="shared" si="85"/>
        <v>134489.59999999998</v>
      </c>
      <c r="AE244" s="13">
        <f t="shared" si="96"/>
        <v>0.7</v>
      </c>
      <c r="AF244" s="65">
        <v>0.7</v>
      </c>
      <c r="AG244" s="65">
        <f t="shared" si="90"/>
        <v>0</v>
      </c>
    </row>
    <row r="245" spans="1:33" s="3" customFormat="1" ht="15" customHeight="1">
      <c r="A245" s="8" t="s">
        <v>94</v>
      </c>
      <c r="B245" s="20"/>
      <c r="C245" s="23" t="s">
        <v>292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7"/>
        <v>0</v>
      </c>
      <c r="S245" s="66">
        <v>0.2</v>
      </c>
      <c r="T245" s="65">
        <f t="shared" si="97"/>
        <v>0.13999999999999999</v>
      </c>
      <c r="U245" s="65">
        <v>0.14000000000000001</v>
      </c>
      <c r="V245" s="65">
        <f t="shared" si="88"/>
        <v>0</v>
      </c>
      <c r="W245" s="65">
        <f t="shared" si="91"/>
        <v>6.0000000000000026E-2</v>
      </c>
      <c r="X245" s="65"/>
      <c r="Y245" s="65">
        <f t="shared" si="98"/>
        <v>0.13999999999999999</v>
      </c>
      <c r="Z245" s="156">
        <f t="shared" si="98"/>
        <v>94142.720000000001</v>
      </c>
      <c r="AA245" s="80"/>
      <c r="AB245" s="65"/>
      <c r="AC245" s="12">
        <f t="shared" si="84"/>
        <v>134489.60000000001</v>
      </c>
      <c r="AD245" s="88">
        <f t="shared" si="85"/>
        <v>-134489.60000000001</v>
      </c>
      <c r="AE245" s="13">
        <f t="shared" si="96"/>
        <v>0.13999999999999999</v>
      </c>
      <c r="AF245" s="65">
        <v>0.14000000000000001</v>
      </c>
      <c r="AG245" s="65">
        <f t="shared" si="90"/>
        <v>0</v>
      </c>
    </row>
    <row r="246" spans="1:33" s="3" customFormat="1" ht="15" customHeight="1">
      <c r="A246" s="8" t="s">
        <v>94</v>
      </c>
      <c r="B246" s="20"/>
      <c r="C246" s="23" t="s">
        <v>293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6"/>
        <v>537958.40000000002</v>
      </c>
      <c r="O246" s="32">
        <v>0</v>
      </c>
      <c r="P246" s="33">
        <f>F246*O246</f>
        <v>0</v>
      </c>
      <c r="Q246" s="42"/>
      <c r="R246" s="49">
        <f t="shared" si="87"/>
        <v>0</v>
      </c>
      <c r="S246" s="66">
        <v>0.8</v>
      </c>
      <c r="T246" s="65">
        <f t="shared" si="97"/>
        <v>0.8</v>
      </c>
      <c r="U246" s="65">
        <v>0.8</v>
      </c>
      <c r="V246" s="65">
        <f t="shared" si="88"/>
        <v>0</v>
      </c>
      <c r="W246" s="65">
        <f t="shared" si="91"/>
        <v>0</v>
      </c>
      <c r="X246" s="65"/>
      <c r="Y246" s="65">
        <f t="shared" si="98"/>
        <v>0.8</v>
      </c>
      <c r="Z246" s="156">
        <f t="shared" si="98"/>
        <v>537958.40000000002</v>
      </c>
      <c r="AA246" s="80"/>
      <c r="AB246" s="65"/>
      <c r="AC246" s="12">
        <f t="shared" si="84"/>
        <v>537958.40000000002</v>
      </c>
      <c r="AD246" s="88">
        <f t="shared" si="85"/>
        <v>134489.59999999998</v>
      </c>
      <c r="AE246" s="13">
        <f t="shared" si="96"/>
        <v>0.8</v>
      </c>
      <c r="AF246" s="65">
        <v>0.8</v>
      </c>
      <c r="AG246" s="65">
        <f t="shared" si="90"/>
        <v>0</v>
      </c>
    </row>
    <row r="247" spans="1:33" s="3" customFormat="1" ht="15" customHeight="1">
      <c r="A247" s="8" t="s">
        <v>94</v>
      </c>
      <c r="B247" s="20"/>
      <c r="C247" s="23" t="s">
        <v>294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6"/>
        <v>0</v>
      </c>
      <c r="O247" s="32">
        <v>0.2</v>
      </c>
      <c r="P247" s="33">
        <f>O247*F246</f>
        <v>134489.60000000001</v>
      </c>
      <c r="Q247" s="42">
        <v>0.05</v>
      </c>
      <c r="R247" s="49">
        <f>Q247*F246</f>
        <v>33622.400000000001</v>
      </c>
      <c r="S247" s="66">
        <v>0.2</v>
      </c>
      <c r="T247" s="65">
        <f t="shared" si="97"/>
        <v>0.05</v>
      </c>
      <c r="U247" s="65">
        <v>0.1</v>
      </c>
      <c r="V247" s="65">
        <f t="shared" si="88"/>
        <v>-0.05</v>
      </c>
      <c r="W247" s="65">
        <f t="shared" si="91"/>
        <v>0.15000000000000002</v>
      </c>
      <c r="X247" s="65"/>
      <c r="Y247" s="65">
        <f t="shared" si="98"/>
        <v>0.05</v>
      </c>
      <c r="Z247" s="156">
        <f t="shared" si="98"/>
        <v>33622.400000000001</v>
      </c>
      <c r="AA247" s="80"/>
      <c r="AB247" s="65"/>
      <c r="AC247" s="12">
        <f t="shared" si="84"/>
        <v>134489.60000000001</v>
      </c>
      <c r="AD247" s="88">
        <f t="shared" si="85"/>
        <v>-134489.60000000001</v>
      </c>
      <c r="AE247" s="13">
        <f t="shared" si="96"/>
        <v>0.05</v>
      </c>
      <c r="AF247" s="65">
        <v>0</v>
      </c>
      <c r="AG247" s="65">
        <f t="shared" si="90"/>
        <v>0.05</v>
      </c>
    </row>
    <row r="248" spans="1:33" s="3" customFormat="1" ht="15" customHeight="1">
      <c r="A248" s="8" t="s">
        <v>94</v>
      </c>
      <c r="B248" s="20" t="s">
        <v>34</v>
      </c>
      <c r="C248" s="102" t="s">
        <v>296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6"/>
        <v>0</v>
      </c>
      <c r="O248" s="32">
        <v>1</v>
      </c>
      <c r="P248" s="33">
        <f>+O248*$F248</f>
        <v>1344896</v>
      </c>
      <c r="Q248" s="42">
        <v>0.4</v>
      </c>
      <c r="R248" s="49">
        <f t="shared" si="87"/>
        <v>537958.40000000002</v>
      </c>
      <c r="S248" s="66">
        <v>1</v>
      </c>
      <c r="T248" s="65">
        <f t="shared" si="97"/>
        <v>0.4</v>
      </c>
      <c r="U248" s="65">
        <v>0.7</v>
      </c>
      <c r="V248" s="65">
        <f t="shared" si="88"/>
        <v>-0.29999999999999993</v>
      </c>
      <c r="W248" s="65">
        <f t="shared" si="91"/>
        <v>0.6</v>
      </c>
      <c r="X248" s="65"/>
      <c r="Y248" s="65">
        <f t="shared" si="98"/>
        <v>0.4</v>
      </c>
      <c r="Z248" s="156">
        <f t="shared" si="98"/>
        <v>537958.40000000002</v>
      </c>
      <c r="AA248" s="93">
        <v>0.8</v>
      </c>
      <c r="AB248" s="65"/>
      <c r="AC248" s="12">
        <f t="shared" si="84"/>
        <v>1344896</v>
      </c>
      <c r="AD248" s="88">
        <f t="shared" si="85"/>
        <v>0</v>
      </c>
      <c r="AE248" s="13">
        <f t="shared" si="96"/>
        <v>0.4</v>
      </c>
      <c r="AF248" s="65">
        <v>0.4</v>
      </c>
      <c r="AG248" s="65">
        <f t="shared" si="90"/>
        <v>0</v>
      </c>
    </row>
    <row r="249" spans="1:33" s="3" customFormat="1" ht="15" customHeight="1">
      <c r="A249" s="8" t="s">
        <v>297</v>
      </c>
      <c r="B249" s="20" t="s">
        <v>36</v>
      </c>
      <c r="C249" s="94" t="s">
        <v>299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6"/>
        <v>0</v>
      </c>
      <c r="O249" s="32">
        <v>1</v>
      </c>
      <c r="P249" s="33">
        <f>+O249*$F249</f>
        <v>1344896</v>
      </c>
      <c r="Q249" s="42">
        <v>0.3</v>
      </c>
      <c r="R249" s="49">
        <f t="shared" si="87"/>
        <v>403468.79999999999</v>
      </c>
      <c r="S249" s="66">
        <v>1</v>
      </c>
      <c r="T249" s="65">
        <f t="shared" si="97"/>
        <v>0.3</v>
      </c>
      <c r="U249" s="65">
        <v>0.5</v>
      </c>
      <c r="V249" s="65">
        <f t="shared" si="88"/>
        <v>-0.2</v>
      </c>
      <c r="W249" s="65">
        <f t="shared" si="91"/>
        <v>0.7</v>
      </c>
      <c r="X249" s="65"/>
      <c r="Y249" s="65">
        <f t="shared" si="98"/>
        <v>0.3</v>
      </c>
      <c r="Z249" s="156">
        <f t="shared" si="98"/>
        <v>403468.79999999999</v>
      </c>
      <c r="AA249" s="80"/>
      <c r="AB249" s="65"/>
      <c r="AC249" s="12">
        <f t="shared" si="84"/>
        <v>1344896</v>
      </c>
      <c r="AD249" s="88">
        <f t="shared" si="85"/>
        <v>0</v>
      </c>
      <c r="AE249" s="13">
        <f t="shared" si="96"/>
        <v>0.3</v>
      </c>
      <c r="AF249" s="65">
        <v>0</v>
      </c>
      <c r="AG249" s="65">
        <f t="shared" si="90"/>
        <v>0.3</v>
      </c>
    </row>
    <row r="250" spans="1:33" s="3" customFormat="1" ht="15" customHeight="1">
      <c r="A250" s="8"/>
      <c r="B250" s="20" t="s">
        <v>302</v>
      </c>
      <c r="C250" s="94" t="s">
        <v>275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6"/>
        <v>0</v>
      </c>
      <c r="O250" s="32">
        <v>0</v>
      </c>
      <c r="P250" s="33"/>
      <c r="Q250" s="42"/>
      <c r="R250" s="49">
        <f t="shared" si="87"/>
        <v>0</v>
      </c>
      <c r="S250" s="66"/>
      <c r="T250" s="91">
        <f>G250+I250+K250+O250</f>
        <v>0</v>
      </c>
      <c r="U250" s="91">
        <v>0</v>
      </c>
      <c r="V250" s="65">
        <f t="shared" si="88"/>
        <v>0</v>
      </c>
      <c r="W250" s="65">
        <f t="shared" si="91"/>
        <v>0</v>
      </c>
      <c r="X250" s="65"/>
      <c r="Y250" s="65">
        <f t="shared" si="98"/>
        <v>0</v>
      </c>
      <c r="Z250" s="156">
        <f t="shared" si="98"/>
        <v>0</v>
      </c>
      <c r="AA250" s="80"/>
      <c r="AB250" s="65"/>
      <c r="AC250" s="12">
        <f t="shared" si="84"/>
        <v>0</v>
      </c>
      <c r="AD250" s="88">
        <f t="shared" si="85"/>
        <v>0</v>
      </c>
      <c r="AE250" s="13">
        <f t="shared" si="96"/>
        <v>0</v>
      </c>
      <c r="AF250" s="65">
        <v>0</v>
      </c>
      <c r="AG250" s="65">
        <f t="shared" si="90"/>
        <v>0</v>
      </c>
    </row>
    <row r="251" spans="1:33" s="3" customFormat="1" ht="15" customHeight="1">
      <c r="A251" s="8"/>
      <c r="B251" s="20"/>
      <c r="C251" s="94" t="s">
        <v>303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6"/>
        <v>0</v>
      </c>
      <c r="O251" s="32">
        <v>0</v>
      </c>
      <c r="P251" s="33"/>
      <c r="Q251" s="42"/>
      <c r="R251" s="49">
        <f t="shared" si="87"/>
        <v>0</v>
      </c>
      <c r="S251" s="66"/>
      <c r="T251" s="91">
        <f>G251+I251+K251+O251</f>
        <v>0</v>
      </c>
      <c r="U251" s="91">
        <v>0</v>
      </c>
      <c r="V251" s="65">
        <f t="shared" si="88"/>
        <v>0</v>
      </c>
      <c r="W251" s="65">
        <f t="shared" si="91"/>
        <v>0</v>
      </c>
      <c r="X251" s="65"/>
      <c r="Y251" s="65">
        <f t="shared" si="98"/>
        <v>0</v>
      </c>
      <c r="Z251" s="156">
        <f t="shared" si="98"/>
        <v>0</v>
      </c>
      <c r="AA251" s="80"/>
      <c r="AB251" s="65"/>
      <c r="AC251" s="12">
        <f t="shared" si="84"/>
        <v>0</v>
      </c>
      <c r="AD251" s="88">
        <f t="shared" si="85"/>
        <v>0</v>
      </c>
      <c r="AE251" s="13">
        <f t="shared" si="96"/>
        <v>0</v>
      </c>
      <c r="AF251" s="65">
        <v>0</v>
      </c>
      <c r="AG251" s="65">
        <f t="shared" si="90"/>
        <v>0</v>
      </c>
    </row>
    <row r="252" spans="1:33" s="3" customFormat="1" ht="15" customHeight="1">
      <c r="A252" s="8" t="s">
        <v>31</v>
      </c>
      <c r="B252" s="20"/>
      <c r="C252" s="23" t="s">
        <v>277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6"/>
        <v>0</v>
      </c>
      <c r="O252" s="32">
        <v>0</v>
      </c>
      <c r="P252" s="33"/>
      <c r="Q252" s="42"/>
      <c r="R252" s="49">
        <f t="shared" si="87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8"/>
        <v>0</v>
      </c>
      <c r="W252" s="65">
        <f t="shared" si="91"/>
        <v>0</v>
      </c>
      <c r="X252" s="65"/>
      <c r="Y252" s="65">
        <f t="shared" si="98"/>
        <v>1</v>
      </c>
      <c r="Z252" s="156">
        <f t="shared" si="98"/>
        <v>1344896</v>
      </c>
      <c r="AA252" s="80"/>
      <c r="AB252" s="65"/>
      <c r="AC252" s="15">
        <f t="shared" si="84"/>
        <v>1344896</v>
      </c>
      <c r="AD252" s="81">
        <f t="shared" si="85"/>
        <v>0</v>
      </c>
      <c r="AE252" s="13">
        <f t="shared" si="96"/>
        <v>1</v>
      </c>
      <c r="AF252" s="65">
        <v>1</v>
      </c>
      <c r="AG252" s="65">
        <f t="shared" si="90"/>
        <v>0</v>
      </c>
    </row>
    <row r="253" spans="1:33" s="3" customFormat="1" ht="15" customHeight="1">
      <c r="A253" s="8" t="s">
        <v>31</v>
      </c>
      <c r="B253" s="20"/>
      <c r="C253" s="23" t="s">
        <v>278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6"/>
        <v>0</v>
      </c>
      <c r="O253" s="32">
        <v>0</v>
      </c>
      <c r="P253" s="33"/>
      <c r="Q253" s="42"/>
      <c r="R253" s="49">
        <f t="shared" si="87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8"/>
        <v>0</v>
      </c>
      <c r="W253" s="65">
        <f t="shared" si="91"/>
        <v>0</v>
      </c>
      <c r="X253" s="65"/>
      <c r="Y253" s="65">
        <f t="shared" si="98"/>
        <v>1</v>
      </c>
      <c r="Z253" s="156">
        <f t="shared" si="98"/>
        <v>1344896.0000000002</v>
      </c>
      <c r="AA253" s="80"/>
      <c r="AB253" s="65"/>
      <c r="AC253" s="15">
        <f t="shared" si="84"/>
        <v>1344896.0000000002</v>
      </c>
      <c r="AD253" s="81">
        <f t="shared" si="85"/>
        <v>0</v>
      </c>
      <c r="AE253" s="13">
        <f t="shared" si="96"/>
        <v>1</v>
      </c>
      <c r="AF253" s="65">
        <v>1</v>
      </c>
      <c r="AG253" s="65">
        <f t="shared" si="90"/>
        <v>0</v>
      </c>
    </row>
    <row r="254" spans="1:33" s="3" customFormat="1" ht="15" customHeight="1">
      <c r="A254" s="8" t="s">
        <v>31</v>
      </c>
      <c r="B254" s="20"/>
      <c r="C254" s="23" t="s">
        <v>279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9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6"/>
        <v>0</v>
      </c>
      <c r="O254" s="32">
        <v>0</v>
      </c>
      <c r="P254" s="33"/>
      <c r="Q254" s="42"/>
      <c r="R254" s="49">
        <f t="shared" si="87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8"/>
        <v>0</v>
      </c>
      <c r="W254" s="65">
        <f t="shared" si="91"/>
        <v>0</v>
      </c>
      <c r="X254" s="65"/>
      <c r="Y254" s="65">
        <f t="shared" si="98"/>
        <v>1</v>
      </c>
      <c r="Z254" s="156">
        <f t="shared" si="98"/>
        <v>1344896</v>
      </c>
      <c r="AA254" s="80"/>
      <c r="AB254" s="65"/>
      <c r="AC254" s="15">
        <f t="shared" si="84"/>
        <v>1344896</v>
      </c>
      <c r="AD254" s="81">
        <f t="shared" si="85"/>
        <v>0</v>
      </c>
      <c r="AE254" s="13">
        <f t="shared" si="96"/>
        <v>1</v>
      </c>
      <c r="AF254" s="65">
        <v>1</v>
      </c>
      <c r="AG254" s="65">
        <f t="shared" si="90"/>
        <v>0</v>
      </c>
    </row>
    <row r="255" spans="1:33" s="3" customFormat="1" ht="15" customHeight="1">
      <c r="A255" s="8" t="s">
        <v>31</v>
      </c>
      <c r="B255" s="20"/>
      <c r="C255" s="23" t="s">
        <v>280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9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6"/>
        <v>0</v>
      </c>
      <c r="O255" s="32">
        <v>0</v>
      </c>
      <c r="P255" s="33"/>
      <c r="Q255" s="42"/>
      <c r="R255" s="49">
        <f t="shared" si="87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8"/>
        <v>0</v>
      </c>
      <c r="W255" s="65">
        <f t="shared" si="91"/>
        <v>0</v>
      </c>
      <c r="X255" s="65"/>
      <c r="Y255" s="65">
        <f t="shared" si="98"/>
        <v>1</v>
      </c>
      <c r="Z255" s="156">
        <f t="shared" si="98"/>
        <v>1344896</v>
      </c>
      <c r="AA255" s="80"/>
      <c r="AB255" s="65"/>
      <c r="AC255" s="15">
        <f t="shared" si="84"/>
        <v>1344896</v>
      </c>
      <c r="AD255" s="81">
        <f t="shared" si="85"/>
        <v>0</v>
      </c>
      <c r="AE255" s="13">
        <f t="shared" si="96"/>
        <v>1</v>
      </c>
      <c r="AF255" s="65">
        <v>1</v>
      </c>
      <c r="AG255" s="65">
        <f t="shared" si="90"/>
        <v>0</v>
      </c>
    </row>
    <row r="256" spans="1:33" ht="21.95" customHeight="1">
      <c r="B256" s="20" t="s">
        <v>25</v>
      </c>
      <c r="C256" s="94" t="s">
        <v>282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6"/>
        <v>0</v>
      </c>
      <c r="O256" s="20">
        <v>0</v>
      </c>
      <c r="P256" s="20"/>
      <c r="Q256" s="47"/>
      <c r="R256" s="48">
        <f t="shared" si="87"/>
        <v>0</v>
      </c>
      <c r="S256" s="103"/>
      <c r="T256" s="65">
        <f>G256+I256+K256+O256</f>
        <v>0</v>
      </c>
      <c r="U256" s="65">
        <v>0</v>
      </c>
      <c r="V256" s="65">
        <f t="shared" si="88"/>
        <v>0</v>
      </c>
      <c r="W256" s="65">
        <f t="shared" si="91"/>
        <v>0</v>
      </c>
      <c r="X256" s="65"/>
      <c r="Y256" s="65">
        <f t="shared" si="98"/>
        <v>0</v>
      </c>
      <c r="Z256" s="156">
        <f t="shared" si="98"/>
        <v>0</v>
      </c>
      <c r="AA256" s="80"/>
      <c r="AB256" s="65"/>
      <c r="AC256" s="15">
        <f t="shared" si="84"/>
        <v>0</v>
      </c>
      <c r="AD256" s="81">
        <f t="shared" si="85"/>
        <v>0</v>
      </c>
      <c r="AE256" s="13">
        <f t="shared" si="96"/>
        <v>0</v>
      </c>
      <c r="AF256" s="65">
        <v>0</v>
      </c>
      <c r="AG256" s="65">
        <f t="shared" si="90"/>
        <v>0</v>
      </c>
    </row>
    <row r="257" spans="1:33" ht="15" customHeight="1">
      <c r="B257" s="20"/>
      <c r="C257" s="94" t="s">
        <v>303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6"/>
        <v>0</v>
      </c>
      <c r="O257" s="32">
        <v>0</v>
      </c>
      <c r="P257" s="33"/>
      <c r="Q257" s="42"/>
      <c r="R257" s="49">
        <f t="shared" si="87"/>
        <v>0</v>
      </c>
      <c r="S257" s="63"/>
      <c r="T257" s="65">
        <f>G257+I257+K257+O257</f>
        <v>0</v>
      </c>
      <c r="U257" s="65">
        <v>0</v>
      </c>
      <c r="V257" s="65">
        <f t="shared" si="88"/>
        <v>0</v>
      </c>
      <c r="W257" s="65">
        <f t="shared" si="91"/>
        <v>0</v>
      </c>
      <c r="X257" s="65"/>
      <c r="Y257" s="65">
        <f t="shared" si="98"/>
        <v>0</v>
      </c>
      <c r="Z257" s="156">
        <f t="shared" si="98"/>
        <v>0</v>
      </c>
      <c r="AA257" s="80"/>
      <c r="AB257" s="65"/>
      <c r="AC257" s="15">
        <f t="shared" si="84"/>
        <v>0</v>
      </c>
      <c r="AD257" s="81">
        <f t="shared" si="85"/>
        <v>0</v>
      </c>
      <c r="AE257" s="13">
        <f t="shared" si="96"/>
        <v>0</v>
      </c>
      <c r="AF257" s="65">
        <v>0</v>
      </c>
      <c r="AG257" s="65">
        <f t="shared" si="90"/>
        <v>0</v>
      </c>
    </row>
    <row r="258" spans="1:33" ht="15" customHeight="1">
      <c r="A258" s="31" t="s">
        <v>94</v>
      </c>
      <c r="B258" s="20"/>
      <c r="C258" s="23" t="s">
        <v>304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6"/>
        <v>0</v>
      </c>
      <c r="O258" s="32">
        <v>0</v>
      </c>
      <c r="P258" s="33"/>
      <c r="Q258" s="42"/>
      <c r="R258" s="49">
        <f t="shared" si="87"/>
        <v>0</v>
      </c>
      <c r="S258" s="63">
        <v>0.8</v>
      </c>
      <c r="T258" s="65">
        <f t="shared" ref="T258:T271" si="100">G258+I258+M258+Q258</f>
        <v>0.8</v>
      </c>
      <c r="U258" s="65">
        <v>0.8</v>
      </c>
      <c r="V258" s="65">
        <f t="shared" si="88"/>
        <v>0</v>
      </c>
      <c r="W258" s="65">
        <f t="shared" si="91"/>
        <v>0</v>
      </c>
      <c r="X258" s="65"/>
      <c r="Y258" s="65">
        <f t="shared" si="98"/>
        <v>0.8</v>
      </c>
      <c r="Z258" s="156">
        <f t="shared" si="98"/>
        <v>1075916.8</v>
      </c>
      <c r="AA258" s="80"/>
      <c r="AB258" s="65"/>
      <c r="AC258" s="15">
        <f t="shared" si="84"/>
        <v>1075916.8</v>
      </c>
      <c r="AD258" s="81">
        <f t="shared" si="85"/>
        <v>268979.19999999995</v>
      </c>
      <c r="AE258" s="13">
        <f t="shared" si="96"/>
        <v>0.8</v>
      </c>
      <c r="AF258" s="65">
        <v>0.8</v>
      </c>
      <c r="AG258" s="65">
        <f t="shared" si="90"/>
        <v>0</v>
      </c>
    </row>
    <row r="259" spans="1:33" ht="15" customHeight="1">
      <c r="A259" s="31" t="s">
        <v>94</v>
      </c>
      <c r="B259" s="20"/>
      <c r="C259" s="23" t="s">
        <v>305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7"/>
        <v>0</v>
      </c>
      <c r="S259" s="63">
        <v>0.2</v>
      </c>
      <c r="T259" s="65">
        <f t="shared" si="100"/>
        <v>0.2</v>
      </c>
      <c r="U259" s="65">
        <v>0.2</v>
      </c>
      <c r="V259" s="65">
        <f t="shared" si="88"/>
        <v>0</v>
      </c>
      <c r="W259" s="65">
        <f t="shared" si="91"/>
        <v>0</v>
      </c>
      <c r="X259" s="65"/>
      <c r="Y259" s="65">
        <f t="shared" si="98"/>
        <v>0.2</v>
      </c>
      <c r="Z259" s="156">
        <f t="shared" si="98"/>
        <v>268979.20000000001</v>
      </c>
      <c r="AA259" s="80"/>
      <c r="AB259" s="65"/>
      <c r="AC259" s="15">
        <f t="shared" si="84"/>
        <v>268979.20000000001</v>
      </c>
      <c r="AD259" s="81">
        <f t="shared" si="85"/>
        <v>-268979.20000000001</v>
      </c>
      <c r="AE259" s="13">
        <f t="shared" si="96"/>
        <v>0.2</v>
      </c>
      <c r="AF259" s="65">
        <v>0.2</v>
      </c>
      <c r="AG259" s="65">
        <f t="shared" si="90"/>
        <v>0</v>
      </c>
    </row>
    <row r="260" spans="1:33" ht="15" customHeight="1">
      <c r="A260" s="31" t="s">
        <v>94</v>
      </c>
      <c r="B260" s="20"/>
      <c r="C260" s="23" t="s">
        <v>285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6"/>
        <v>0</v>
      </c>
      <c r="O260" s="32">
        <v>0.1</v>
      </c>
      <c r="P260" s="33">
        <f>F260*O260</f>
        <v>67244.800000000003</v>
      </c>
      <c r="Q260" s="42">
        <v>0.05</v>
      </c>
      <c r="R260" s="49">
        <f t="shared" si="87"/>
        <v>33622.400000000001</v>
      </c>
      <c r="S260" s="63">
        <v>0.8</v>
      </c>
      <c r="T260" s="65">
        <f t="shared" si="100"/>
        <v>0.75</v>
      </c>
      <c r="U260" s="65">
        <v>0.8</v>
      </c>
      <c r="V260" s="65">
        <f t="shared" si="88"/>
        <v>-5.0000000000000044E-2</v>
      </c>
      <c r="W260" s="65">
        <f t="shared" si="91"/>
        <v>5.0000000000000044E-2</v>
      </c>
      <c r="X260" s="65"/>
      <c r="Y260" s="65">
        <f t="shared" si="98"/>
        <v>0.75</v>
      </c>
      <c r="Z260" s="156">
        <f t="shared" si="98"/>
        <v>504336</v>
      </c>
      <c r="AA260" s="80"/>
      <c r="AB260" s="65"/>
      <c r="AC260" s="15">
        <f t="shared" si="84"/>
        <v>537958.40000000002</v>
      </c>
      <c r="AD260" s="81">
        <f t="shared" si="85"/>
        <v>134489.59999999998</v>
      </c>
      <c r="AE260" s="13">
        <f t="shared" si="96"/>
        <v>0.75</v>
      </c>
      <c r="AF260" s="65">
        <v>0.8</v>
      </c>
      <c r="AG260" s="65">
        <f t="shared" si="90"/>
        <v>-5.0000000000000044E-2</v>
      </c>
    </row>
    <row r="261" spans="1:33" ht="15" customHeight="1">
      <c r="A261" s="31" t="s">
        <v>94</v>
      </c>
      <c r="B261" s="20"/>
      <c r="C261" s="23" t="s">
        <v>286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6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100"/>
        <v>0.14000000000000001</v>
      </c>
      <c r="U261" s="65">
        <v>0.14000000000000001</v>
      </c>
      <c r="V261" s="65">
        <f t="shared" si="88"/>
        <v>0</v>
      </c>
      <c r="W261" s="65">
        <f t="shared" si="91"/>
        <v>0.06</v>
      </c>
      <c r="X261" s="65"/>
      <c r="Y261" s="65">
        <f t="shared" si="98"/>
        <v>0.14000000000000001</v>
      </c>
      <c r="Z261" s="156">
        <f t="shared" si="98"/>
        <v>94142.720000000016</v>
      </c>
      <c r="AA261" s="80"/>
      <c r="AB261" s="65"/>
      <c r="AC261" s="15">
        <f t="shared" si="84"/>
        <v>134489.60000000001</v>
      </c>
      <c r="AD261" s="81">
        <f t="shared" si="85"/>
        <v>-134489.60000000001</v>
      </c>
      <c r="AE261" s="13">
        <f t="shared" si="96"/>
        <v>0.14000000000000001</v>
      </c>
      <c r="AF261" s="65">
        <v>0.14000000000000001</v>
      </c>
      <c r="AG261" s="65">
        <f t="shared" si="90"/>
        <v>0</v>
      </c>
    </row>
    <row r="262" spans="1:33" ht="15" customHeight="1">
      <c r="A262" s="31" t="s">
        <v>94</v>
      </c>
      <c r="B262" s="20"/>
      <c r="C262" s="23" t="s">
        <v>287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6"/>
        <v>1075916.8</v>
      </c>
      <c r="O262" s="32">
        <v>0</v>
      </c>
      <c r="P262" s="33">
        <f>F262*O262</f>
        <v>0</v>
      </c>
      <c r="Q262" s="42"/>
      <c r="R262" s="49">
        <f t="shared" si="87"/>
        <v>0</v>
      </c>
      <c r="S262" s="63">
        <v>0.8</v>
      </c>
      <c r="T262" s="65">
        <f t="shared" si="100"/>
        <v>0.8</v>
      </c>
      <c r="U262" s="65">
        <v>0.8</v>
      </c>
      <c r="V262" s="65">
        <f t="shared" si="88"/>
        <v>0</v>
      </c>
      <c r="W262" s="65">
        <f t="shared" si="91"/>
        <v>0</v>
      </c>
      <c r="X262" s="65"/>
      <c r="Y262" s="65">
        <f t="shared" si="98"/>
        <v>0.8</v>
      </c>
      <c r="Z262" s="156">
        <f t="shared" si="98"/>
        <v>1075916.8</v>
      </c>
      <c r="AA262" s="80"/>
      <c r="AB262" s="65"/>
      <c r="AC262" s="15">
        <f t="shared" ref="AC262:AC325" si="101">H262+J262+L262+P262</f>
        <v>1075916.8</v>
      </c>
      <c r="AD262" s="81">
        <f t="shared" ref="AD262:AD325" si="102">F262-AC262</f>
        <v>268979.19999999995</v>
      </c>
      <c r="AE262" s="13">
        <f t="shared" si="96"/>
        <v>0.8</v>
      </c>
      <c r="AF262" s="65">
        <v>0.8</v>
      </c>
      <c r="AG262" s="65">
        <f t="shared" si="90"/>
        <v>0</v>
      </c>
    </row>
    <row r="263" spans="1:33" ht="15" customHeight="1">
      <c r="A263" s="31" t="s">
        <v>94</v>
      </c>
      <c r="B263" s="20"/>
      <c r="C263" s="23" t="s">
        <v>288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3">Q263*F263</f>
        <v>0</v>
      </c>
      <c r="S263" s="63">
        <v>0.2</v>
      </c>
      <c r="T263" s="65">
        <f t="shared" si="100"/>
        <v>0.2</v>
      </c>
      <c r="U263" s="65">
        <v>0.2</v>
      </c>
      <c r="V263" s="65">
        <f t="shared" ref="V263:V326" si="104">T263-U263</f>
        <v>0</v>
      </c>
      <c r="W263" s="65">
        <f t="shared" si="91"/>
        <v>0</v>
      </c>
      <c r="X263" s="65"/>
      <c r="Y263" s="65">
        <f t="shared" si="98"/>
        <v>0.2</v>
      </c>
      <c r="Z263" s="156">
        <f t="shared" si="98"/>
        <v>268979.20000000001</v>
      </c>
      <c r="AA263" s="80"/>
      <c r="AB263" s="65"/>
      <c r="AC263" s="15">
        <f t="shared" si="101"/>
        <v>268979.20000000001</v>
      </c>
      <c r="AD263" s="81">
        <f t="shared" si="102"/>
        <v>-268979.20000000001</v>
      </c>
      <c r="AE263" s="13">
        <f t="shared" ref="AE263:AE294" si="105">G263+I263+M263+Q263</f>
        <v>0.2</v>
      </c>
      <c r="AF263" s="65">
        <v>0</v>
      </c>
      <c r="AG263" s="65">
        <f t="shared" ref="AG263:AG326" si="106">AE263-AF263</f>
        <v>0.2</v>
      </c>
    </row>
    <row r="264" spans="1:33" ht="15" customHeight="1">
      <c r="A264" s="31" t="s">
        <v>94</v>
      </c>
      <c r="B264" s="20"/>
      <c r="C264" s="23" t="s">
        <v>289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7">M264*F264</f>
        <v>67244.800000000003</v>
      </c>
      <c r="O264" s="32">
        <v>0</v>
      </c>
      <c r="P264" s="33">
        <f>F264*O264</f>
        <v>0</v>
      </c>
      <c r="Q264" s="42"/>
      <c r="R264" s="49">
        <f t="shared" si="103"/>
        <v>0</v>
      </c>
      <c r="S264" s="63">
        <v>0.8</v>
      </c>
      <c r="T264" s="65">
        <f t="shared" si="100"/>
        <v>0.79999999999999993</v>
      </c>
      <c r="U264" s="65">
        <v>0.8</v>
      </c>
      <c r="V264" s="65">
        <f t="shared" si="104"/>
        <v>0</v>
      </c>
      <c r="W264" s="65">
        <f t="shared" si="91"/>
        <v>0</v>
      </c>
      <c r="X264" s="65"/>
      <c r="Y264" s="65">
        <f t="shared" si="98"/>
        <v>0.79999999999999993</v>
      </c>
      <c r="Z264" s="156">
        <f t="shared" si="98"/>
        <v>537958.40000000002</v>
      </c>
      <c r="AA264" s="80"/>
      <c r="AB264" s="65"/>
      <c r="AC264" s="15">
        <f t="shared" si="101"/>
        <v>537958.40000000002</v>
      </c>
      <c r="AD264" s="81">
        <f t="shared" si="102"/>
        <v>134489.59999999998</v>
      </c>
      <c r="AE264" s="13">
        <f t="shared" si="105"/>
        <v>0.79999999999999993</v>
      </c>
      <c r="AF264" s="65">
        <v>0.7</v>
      </c>
      <c r="AG264" s="65">
        <f t="shared" si="106"/>
        <v>9.9999999999999978E-2</v>
      </c>
    </row>
    <row r="265" spans="1:33" ht="15" customHeight="1">
      <c r="A265" s="31" t="s">
        <v>94</v>
      </c>
      <c r="B265" s="20"/>
      <c r="C265" s="23" t="s">
        <v>290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3"/>
        <v>0</v>
      </c>
      <c r="S265" s="63">
        <v>0.2</v>
      </c>
      <c r="T265" s="65">
        <f t="shared" si="100"/>
        <v>0.2</v>
      </c>
      <c r="U265" s="65">
        <v>0.2</v>
      </c>
      <c r="V265" s="65">
        <f t="shared" si="104"/>
        <v>0</v>
      </c>
      <c r="W265" s="65">
        <f t="shared" si="91"/>
        <v>0</v>
      </c>
      <c r="X265" s="65"/>
      <c r="Y265" s="65">
        <f t="shared" si="98"/>
        <v>0.2</v>
      </c>
      <c r="Z265" s="156">
        <f t="shared" si="98"/>
        <v>134489.60000000001</v>
      </c>
      <c r="AA265" s="80"/>
      <c r="AB265" s="65"/>
      <c r="AC265" s="15">
        <f t="shared" si="101"/>
        <v>134489.60000000001</v>
      </c>
      <c r="AD265" s="81">
        <f t="shared" si="102"/>
        <v>-134489.60000000001</v>
      </c>
      <c r="AE265" s="13">
        <f t="shared" si="105"/>
        <v>0.2</v>
      </c>
      <c r="AF265" s="65">
        <v>0.14000000000000001</v>
      </c>
      <c r="AG265" s="65">
        <f t="shared" si="106"/>
        <v>0.06</v>
      </c>
    </row>
    <row r="266" spans="1:33" s="3" customFormat="1" ht="15" customHeight="1">
      <c r="A266" s="8" t="s">
        <v>94</v>
      </c>
      <c r="B266" s="20"/>
      <c r="C266" s="23" t="s">
        <v>291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7"/>
        <v>67244.800000000003</v>
      </c>
      <c r="O266" s="32">
        <v>0</v>
      </c>
      <c r="P266" s="33">
        <f>F266*O266</f>
        <v>0</v>
      </c>
      <c r="Q266" s="42"/>
      <c r="R266" s="49">
        <f t="shared" si="103"/>
        <v>0</v>
      </c>
      <c r="S266" s="66">
        <v>0.8</v>
      </c>
      <c r="T266" s="65">
        <f t="shared" si="100"/>
        <v>0.79999999999999993</v>
      </c>
      <c r="U266" s="65">
        <v>0.8</v>
      </c>
      <c r="V266" s="65">
        <f t="shared" si="104"/>
        <v>0</v>
      </c>
      <c r="W266" s="65">
        <f t="shared" si="91"/>
        <v>0</v>
      </c>
      <c r="X266" s="65"/>
      <c r="Y266" s="65">
        <f t="shared" si="98"/>
        <v>0.79999999999999993</v>
      </c>
      <c r="Z266" s="156">
        <f t="shared" si="98"/>
        <v>537958.40000000002</v>
      </c>
      <c r="AA266" s="80"/>
      <c r="AB266" s="65"/>
      <c r="AC266" s="12">
        <f t="shared" si="101"/>
        <v>537958.40000000002</v>
      </c>
      <c r="AD266" s="88">
        <f t="shared" si="102"/>
        <v>134489.59999999998</v>
      </c>
      <c r="AE266" s="13">
        <f t="shared" si="105"/>
        <v>0.79999999999999993</v>
      </c>
      <c r="AF266" s="65">
        <v>0.7</v>
      </c>
      <c r="AG266" s="65">
        <f t="shared" si="106"/>
        <v>9.9999999999999978E-2</v>
      </c>
    </row>
    <row r="267" spans="1:33" s="3" customFormat="1" ht="15" customHeight="1">
      <c r="A267" s="8" t="s">
        <v>94</v>
      </c>
      <c r="B267" s="20"/>
      <c r="C267" s="23" t="s">
        <v>292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3"/>
        <v>0</v>
      </c>
      <c r="S267" s="66">
        <v>0.2</v>
      </c>
      <c r="T267" s="65">
        <f t="shared" si="100"/>
        <v>0.2</v>
      </c>
      <c r="U267" s="65">
        <v>0.2</v>
      </c>
      <c r="V267" s="65">
        <f t="shared" si="104"/>
        <v>0</v>
      </c>
      <c r="W267" s="65">
        <f t="shared" si="91"/>
        <v>0</v>
      </c>
      <c r="X267" s="65"/>
      <c r="Y267" s="65">
        <f t="shared" si="98"/>
        <v>0.2</v>
      </c>
      <c r="Z267" s="156">
        <f t="shared" si="98"/>
        <v>134489.60000000001</v>
      </c>
      <c r="AA267" s="80"/>
      <c r="AB267" s="65"/>
      <c r="AC267" s="12">
        <f t="shared" si="101"/>
        <v>134489.60000000001</v>
      </c>
      <c r="AD267" s="88">
        <f t="shared" si="102"/>
        <v>-134489.60000000001</v>
      </c>
      <c r="AE267" s="13">
        <f t="shared" si="105"/>
        <v>0.2</v>
      </c>
      <c r="AF267" s="65">
        <v>0.14000000000000001</v>
      </c>
      <c r="AG267" s="65">
        <f t="shared" si="106"/>
        <v>0.06</v>
      </c>
    </row>
    <row r="268" spans="1:33" s="3" customFormat="1" ht="15" customHeight="1">
      <c r="A268" s="8" t="s">
        <v>94</v>
      </c>
      <c r="B268" s="20"/>
      <c r="C268" s="23" t="s">
        <v>306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7"/>
        <v>537958.40000000002</v>
      </c>
      <c r="O268" s="32">
        <v>0</v>
      </c>
      <c r="P268" s="33">
        <f>F268*O268</f>
        <v>0</v>
      </c>
      <c r="Q268" s="42"/>
      <c r="R268" s="49">
        <f t="shared" si="103"/>
        <v>0</v>
      </c>
      <c r="S268" s="66">
        <v>0.8</v>
      </c>
      <c r="T268" s="65">
        <f t="shared" si="100"/>
        <v>0.8</v>
      </c>
      <c r="U268" s="65">
        <v>0.8</v>
      </c>
      <c r="V268" s="65">
        <f t="shared" si="104"/>
        <v>0</v>
      </c>
      <c r="W268" s="65">
        <f t="shared" si="91"/>
        <v>0</v>
      </c>
      <c r="X268" s="65"/>
      <c r="Y268" s="65">
        <f t="shared" si="98"/>
        <v>0.8</v>
      </c>
      <c r="Z268" s="156">
        <f t="shared" si="98"/>
        <v>537958.40000000002</v>
      </c>
      <c r="AA268" s="80"/>
      <c r="AB268" s="65"/>
      <c r="AC268" s="12">
        <f t="shared" si="101"/>
        <v>537958.40000000002</v>
      </c>
      <c r="AD268" s="88">
        <f t="shared" si="102"/>
        <v>134489.59999999998</v>
      </c>
      <c r="AE268" s="13">
        <f t="shared" si="105"/>
        <v>0.8</v>
      </c>
      <c r="AF268" s="65">
        <v>0.8</v>
      </c>
      <c r="AG268" s="65">
        <f t="shared" si="106"/>
        <v>0</v>
      </c>
    </row>
    <row r="269" spans="1:33" s="3" customFormat="1" ht="15" customHeight="1">
      <c r="A269" s="8" t="s">
        <v>94</v>
      </c>
      <c r="B269" s="20"/>
      <c r="C269" s="23" t="s">
        <v>307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7"/>
        <v>0</v>
      </c>
      <c r="O269" s="32">
        <v>0.2</v>
      </c>
      <c r="P269" s="33">
        <f>O269*F268</f>
        <v>134489.60000000001</v>
      </c>
      <c r="Q269" s="42">
        <v>0.1</v>
      </c>
      <c r="R269" s="49">
        <f>Q269*F268</f>
        <v>67244.800000000003</v>
      </c>
      <c r="S269" s="66">
        <v>0.2</v>
      </c>
      <c r="T269" s="65">
        <f t="shared" si="100"/>
        <v>0.1</v>
      </c>
      <c r="U269" s="65">
        <v>0.2</v>
      </c>
      <c r="V269" s="65">
        <f t="shared" si="104"/>
        <v>-0.1</v>
      </c>
      <c r="W269" s="65">
        <f t="shared" si="91"/>
        <v>0.1</v>
      </c>
      <c r="X269" s="65"/>
      <c r="Y269" s="65">
        <f t="shared" si="98"/>
        <v>0.1</v>
      </c>
      <c r="Z269" s="156">
        <f t="shared" si="98"/>
        <v>67244.800000000003</v>
      </c>
      <c r="AA269" s="80"/>
      <c r="AB269" s="65"/>
      <c r="AC269" s="12">
        <f t="shared" si="101"/>
        <v>134489.60000000001</v>
      </c>
      <c r="AD269" s="88">
        <f t="shared" si="102"/>
        <v>-134489.60000000001</v>
      </c>
      <c r="AE269" s="13">
        <f t="shared" si="105"/>
        <v>0.1</v>
      </c>
      <c r="AF269" s="65">
        <v>0</v>
      </c>
      <c r="AG269" s="65">
        <f t="shared" si="106"/>
        <v>0.1</v>
      </c>
    </row>
    <row r="270" spans="1:33" s="3" customFormat="1" ht="15" customHeight="1">
      <c r="A270" s="8" t="s">
        <v>94</v>
      </c>
      <c r="B270" s="20" t="s">
        <v>34</v>
      </c>
      <c r="C270" s="102" t="s">
        <v>296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7"/>
        <v>0</v>
      </c>
      <c r="O270" s="32">
        <v>1</v>
      </c>
      <c r="P270" s="33">
        <f>+O270*$F270</f>
        <v>1344896</v>
      </c>
      <c r="Q270" s="42">
        <v>0.4</v>
      </c>
      <c r="R270" s="49">
        <f t="shared" si="103"/>
        <v>537958.40000000002</v>
      </c>
      <c r="S270" s="66">
        <v>1</v>
      </c>
      <c r="T270" s="65">
        <f t="shared" si="100"/>
        <v>0.4</v>
      </c>
      <c r="U270" s="65">
        <v>0.7</v>
      </c>
      <c r="V270" s="65">
        <f t="shared" si="104"/>
        <v>-0.29999999999999993</v>
      </c>
      <c r="W270" s="65">
        <f t="shared" si="91"/>
        <v>0.6</v>
      </c>
      <c r="X270" s="65"/>
      <c r="Y270" s="65">
        <f t="shared" si="98"/>
        <v>0.4</v>
      </c>
      <c r="Z270" s="156">
        <f t="shared" si="98"/>
        <v>537958.40000000002</v>
      </c>
      <c r="AA270" s="93">
        <v>0.8</v>
      </c>
      <c r="AB270" s="65"/>
      <c r="AC270" s="12">
        <f t="shared" si="101"/>
        <v>1344896</v>
      </c>
      <c r="AD270" s="88">
        <f t="shared" si="102"/>
        <v>0</v>
      </c>
      <c r="AE270" s="13">
        <f t="shared" si="105"/>
        <v>0.4</v>
      </c>
      <c r="AF270" s="65">
        <v>0.4</v>
      </c>
      <c r="AG270" s="65">
        <f t="shared" si="106"/>
        <v>0</v>
      </c>
    </row>
    <row r="271" spans="1:33" ht="15" customHeight="1">
      <c r="A271" s="31" t="s">
        <v>297</v>
      </c>
      <c r="B271" s="20" t="s">
        <v>36</v>
      </c>
      <c r="C271" s="94" t="s">
        <v>299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7"/>
        <v>0</v>
      </c>
      <c r="O271" s="32">
        <v>1</v>
      </c>
      <c r="P271" s="33">
        <f>+O271*$F271</f>
        <v>1344896</v>
      </c>
      <c r="Q271" s="42">
        <v>0.3</v>
      </c>
      <c r="R271" s="49">
        <f t="shared" ref="R271" si="108">Q271*F271</f>
        <v>403468.79999999999</v>
      </c>
      <c r="S271" s="63">
        <v>1</v>
      </c>
      <c r="T271" s="65">
        <f t="shared" si="100"/>
        <v>0.3</v>
      </c>
      <c r="U271" s="65">
        <v>0.5</v>
      </c>
      <c r="V271" s="65">
        <f t="shared" si="104"/>
        <v>-0.2</v>
      </c>
      <c r="W271" s="65">
        <f t="shared" si="91"/>
        <v>0.7</v>
      </c>
      <c r="X271" s="65"/>
      <c r="Y271" s="65">
        <f t="shared" si="98"/>
        <v>0.3</v>
      </c>
      <c r="Z271" s="156">
        <f t="shared" si="98"/>
        <v>403468.79999999999</v>
      </c>
      <c r="AA271" s="80"/>
      <c r="AB271" s="65"/>
      <c r="AC271" s="15">
        <f t="shared" si="101"/>
        <v>1344896</v>
      </c>
      <c r="AD271" s="81">
        <f t="shared" si="102"/>
        <v>0</v>
      </c>
      <c r="AE271" s="13">
        <f t="shared" si="105"/>
        <v>0.3</v>
      </c>
      <c r="AF271" s="65">
        <v>0</v>
      </c>
      <c r="AG271" s="65">
        <f t="shared" si="106"/>
        <v>0.3</v>
      </c>
    </row>
    <row r="272" spans="1:33" ht="15" customHeight="1">
      <c r="B272" s="20" t="s">
        <v>308</v>
      </c>
      <c r="C272" s="94" t="s">
        <v>275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7"/>
        <v>0</v>
      </c>
      <c r="O272" s="32">
        <v>0</v>
      </c>
      <c r="P272" s="33"/>
      <c r="Q272" s="42"/>
      <c r="R272" s="49">
        <f t="shared" si="103"/>
        <v>0</v>
      </c>
      <c r="S272" s="63"/>
      <c r="T272" s="65">
        <f>G272+I272+K272+O272</f>
        <v>0</v>
      </c>
      <c r="U272" s="65">
        <v>0</v>
      </c>
      <c r="V272" s="65">
        <f t="shared" si="104"/>
        <v>0</v>
      </c>
      <c r="W272" s="65">
        <f t="shared" ref="W272:W317" si="109">S272-T272</f>
        <v>0</v>
      </c>
      <c r="X272" s="65"/>
      <c r="Y272" s="65">
        <f t="shared" si="98"/>
        <v>0</v>
      </c>
      <c r="Z272" s="156">
        <f t="shared" si="98"/>
        <v>0</v>
      </c>
      <c r="AA272" s="80"/>
      <c r="AB272" s="65"/>
      <c r="AC272" s="15">
        <f t="shared" si="101"/>
        <v>0</v>
      </c>
      <c r="AD272" s="81">
        <f t="shared" si="102"/>
        <v>0</v>
      </c>
      <c r="AE272" s="13">
        <f t="shared" si="105"/>
        <v>0</v>
      </c>
      <c r="AF272" s="65">
        <v>0</v>
      </c>
      <c r="AG272" s="65">
        <f t="shared" si="106"/>
        <v>0</v>
      </c>
    </row>
    <row r="273" spans="1:33" ht="15" customHeight="1">
      <c r="B273" s="20"/>
      <c r="C273" s="94" t="s">
        <v>309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7"/>
        <v>0</v>
      </c>
      <c r="O273" s="32">
        <v>0</v>
      </c>
      <c r="P273" s="33"/>
      <c r="Q273" s="42"/>
      <c r="R273" s="49">
        <f t="shared" si="103"/>
        <v>0</v>
      </c>
      <c r="S273" s="63"/>
      <c r="T273" s="65">
        <f>G273+I273+K273+O273</f>
        <v>0</v>
      </c>
      <c r="U273" s="65">
        <v>0</v>
      </c>
      <c r="V273" s="65">
        <f t="shared" si="104"/>
        <v>0</v>
      </c>
      <c r="W273" s="65">
        <f t="shared" si="109"/>
        <v>0</v>
      </c>
      <c r="X273" s="65"/>
      <c r="Y273" s="65">
        <f t="shared" si="98"/>
        <v>0</v>
      </c>
      <c r="Z273" s="156">
        <f t="shared" si="98"/>
        <v>0</v>
      </c>
      <c r="AA273" s="80"/>
      <c r="AB273" s="65"/>
      <c r="AC273" s="15">
        <f t="shared" si="101"/>
        <v>0</v>
      </c>
      <c r="AD273" s="81">
        <f t="shared" si="102"/>
        <v>0</v>
      </c>
      <c r="AE273" s="13">
        <f t="shared" si="105"/>
        <v>0</v>
      </c>
      <c r="AF273" s="65">
        <v>0</v>
      </c>
      <c r="AG273" s="65">
        <f t="shared" si="106"/>
        <v>0</v>
      </c>
    </row>
    <row r="274" spans="1:33" ht="15" customHeight="1">
      <c r="A274" s="31" t="s">
        <v>31</v>
      </c>
      <c r="B274" s="20"/>
      <c r="C274" s="23" t="s">
        <v>277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7"/>
        <v>0</v>
      </c>
      <c r="O274" s="32">
        <v>0</v>
      </c>
      <c r="P274" s="33"/>
      <c r="Q274" s="42"/>
      <c r="R274" s="49">
        <f t="shared" si="103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4"/>
        <v>0</v>
      </c>
      <c r="W274" s="65">
        <f t="shared" si="109"/>
        <v>0</v>
      </c>
      <c r="X274" s="65"/>
      <c r="Y274" s="65">
        <f t="shared" si="98"/>
        <v>1</v>
      </c>
      <c r="Z274" s="156">
        <f t="shared" si="98"/>
        <v>1344896.0000000002</v>
      </c>
      <c r="AA274" s="80"/>
      <c r="AB274" s="65"/>
      <c r="AC274" s="15">
        <f t="shared" si="101"/>
        <v>1344896.0000000002</v>
      </c>
      <c r="AD274" s="81">
        <f t="shared" si="102"/>
        <v>0</v>
      </c>
      <c r="AE274" s="13">
        <f t="shared" si="105"/>
        <v>1</v>
      </c>
      <c r="AF274" s="65">
        <v>1</v>
      </c>
      <c r="AG274" s="65">
        <f t="shared" si="106"/>
        <v>0</v>
      </c>
    </row>
    <row r="275" spans="1:33" ht="15" customHeight="1">
      <c r="A275" s="31" t="s">
        <v>31</v>
      </c>
      <c r="B275" s="20"/>
      <c r="C275" s="23" t="s">
        <v>278</v>
      </c>
      <c r="D275" s="24"/>
      <c r="E275" s="42">
        <v>0.02</v>
      </c>
      <c r="F275" s="25">
        <f t="shared" ref="F275:F277" si="110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7"/>
        <v>0</v>
      </c>
      <c r="O275" s="32">
        <v>0</v>
      </c>
      <c r="P275" s="33"/>
      <c r="Q275" s="42"/>
      <c r="R275" s="49">
        <f t="shared" si="103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4"/>
        <v>0</v>
      </c>
      <c r="W275" s="65">
        <f t="shared" si="109"/>
        <v>0</v>
      </c>
      <c r="X275" s="65"/>
      <c r="Y275" s="65">
        <f t="shared" si="98"/>
        <v>1</v>
      </c>
      <c r="Z275" s="156">
        <f t="shared" si="98"/>
        <v>1344896.0000000002</v>
      </c>
      <c r="AA275" s="80"/>
      <c r="AB275" s="65"/>
      <c r="AC275" s="15">
        <f t="shared" si="101"/>
        <v>1344896.0000000002</v>
      </c>
      <c r="AD275" s="81">
        <f t="shared" si="102"/>
        <v>0</v>
      </c>
      <c r="AE275" s="13">
        <f t="shared" si="105"/>
        <v>1</v>
      </c>
      <c r="AF275" s="65">
        <v>1</v>
      </c>
      <c r="AG275" s="65">
        <f t="shared" si="106"/>
        <v>0</v>
      </c>
    </row>
    <row r="276" spans="1:33" ht="15" customHeight="1">
      <c r="A276" s="31" t="s">
        <v>31</v>
      </c>
      <c r="B276" s="20"/>
      <c r="C276" s="23" t="s">
        <v>279</v>
      </c>
      <c r="D276" s="24"/>
      <c r="E276" s="42">
        <v>0.02</v>
      </c>
      <c r="F276" s="25">
        <f t="shared" si="110"/>
        <v>1344896</v>
      </c>
      <c r="G276" s="32">
        <v>0.9</v>
      </c>
      <c r="H276" s="33">
        <f t="shared" ref="H276:H277" si="111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7"/>
        <v>0</v>
      </c>
      <c r="O276" s="32">
        <v>0</v>
      </c>
      <c r="P276" s="33"/>
      <c r="Q276" s="42"/>
      <c r="R276" s="49">
        <f t="shared" si="103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4"/>
        <v>0</v>
      </c>
      <c r="W276" s="65">
        <f t="shared" si="109"/>
        <v>0</v>
      </c>
      <c r="X276" s="65"/>
      <c r="Y276" s="65">
        <f t="shared" si="98"/>
        <v>1</v>
      </c>
      <c r="Z276" s="156">
        <f t="shared" si="98"/>
        <v>1344896.0000000002</v>
      </c>
      <c r="AA276" s="80"/>
      <c r="AB276" s="65"/>
      <c r="AC276" s="15">
        <f t="shared" si="101"/>
        <v>1344896.0000000002</v>
      </c>
      <c r="AD276" s="81">
        <f t="shared" si="102"/>
        <v>0</v>
      </c>
      <c r="AE276" s="13">
        <f t="shared" si="105"/>
        <v>1</v>
      </c>
      <c r="AF276" s="65">
        <v>1</v>
      </c>
      <c r="AG276" s="65">
        <f t="shared" si="106"/>
        <v>0</v>
      </c>
    </row>
    <row r="277" spans="1:33" ht="15" customHeight="1">
      <c r="A277" s="31" t="s">
        <v>31</v>
      </c>
      <c r="B277" s="20"/>
      <c r="C277" s="23" t="s">
        <v>280</v>
      </c>
      <c r="D277" s="24"/>
      <c r="E277" s="42">
        <v>0.02</v>
      </c>
      <c r="F277" s="25">
        <f t="shared" si="110"/>
        <v>1344896</v>
      </c>
      <c r="G277" s="32">
        <v>0.9</v>
      </c>
      <c r="H277" s="33">
        <f t="shared" si="111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7"/>
        <v>0</v>
      </c>
      <c r="O277" s="32">
        <v>0</v>
      </c>
      <c r="P277" s="33"/>
      <c r="Q277" s="42"/>
      <c r="R277" s="49">
        <f t="shared" si="103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4"/>
        <v>0</v>
      </c>
      <c r="W277" s="65">
        <f t="shared" si="109"/>
        <v>0</v>
      </c>
      <c r="X277" s="65"/>
      <c r="Y277" s="65">
        <f t="shared" si="98"/>
        <v>1</v>
      </c>
      <c r="Z277" s="156">
        <f t="shared" si="98"/>
        <v>1344896.0000000002</v>
      </c>
      <c r="AA277" s="80"/>
      <c r="AB277" s="65"/>
      <c r="AC277" s="15">
        <f t="shared" si="101"/>
        <v>1344896.0000000002</v>
      </c>
      <c r="AD277" s="81">
        <f t="shared" si="102"/>
        <v>0</v>
      </c>
      <c r="AE277" s="13">
        <f t="shared" si="105"/>
        <v>1</v>
      </c>
      <c r="AF277" s="65">
        <v>1</v>
      </c>
      <c r="AG277" s="65">
        <f t="shared" si="106"/>
        <v>0</v>
      </c>
    </row>
    <row r="278" spans="1:33" ht="21.95" customHeight="1">
      <c r="B278" s="20" t="s">
        <v>25</v>
      </c>
      <c r="C278" s="94" t="s">
        <v>282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7"/>
        <v>0</v>
      </c>
      <c r="O278" s="20">
        <v>0</v>
      </c>
      <c r="P278" s="20"/>
      <c r="Q278" s="47"/>
      <c r="R278" s="48">
        <f t="shared" si="103"/>
        <v>0</v>
      </c>
      <c r="S278" s="103"/>
      <c r="T278" s="65">
        <f>G278+I278+K278+O278</f>
        <v>0</v>
      </c>
      <c r="U278" s="65">
        <v>0</v>
      </c>
      <c r="V278" s="65">
        <f t="shared" si="104"/>
        <v>0</v>
      </c>
      <c r="W278" s="65">
        <f t="shared" si="109"/>
        <v>0</v>
      </c>
      <c r="X278" s="65"/>
      <c r="Y278" s="65">
        <f t="shared" si="98"/>
        <v>0</v>
      </c>
      <c r="Z278" s="156">
        <f t="shared" si="98"/>
        <v>0</v>
      </c>
      <c r="AA278" s="80"/>
      <c r="AB278" s="65"/>
      <c r="AC278" s="15">
        <f t="shared" si="101"/>
        <v>0</v>
      </c>
      <c r="AD278" s="81">
        <f t="shared" si="102"/>
        <v>0</v>
      </c>
      <c r="AE278" s="13">
        <f t="shared" si="105"/>
        <v>0</v>
      </c>
      <c r="AF278" s="65">
        <v>0</v>
      </c>
      <c r="AG278" s="65">
        <f t="shared" si="106"/>
        <v>0</v>
      </c>
    </row>
    <row r="279" spans="1:33" ht="15" customHeight="1">
      <c r="B279" s="20"/>
      <c r="C279" s="94" t="s">
        <v>309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7"/>
        <v>0</v>
      </c>
      <c r="O279" s="32">
        <v>0</v>
      </c>
      <c r="P279" s="33"/>
      <c r="Q279" s="42"/>
      <c r="R279" s="49">
        <f t="shared" si="103"/>
        <v>0</v>
      </c>
      <c r="S279" s="63"/>
      <c r="T279" s="65">
        <f>G279+I279+K279+O279</f>
        <v>0</v>
      </c>
      <c r="U279" s="65">
        <v>0</v>
      </c>
      <c r="V279" s="65">
        <f t="shared" si="104"/>
        <v>0</v>
      </c>
      <c r="W279" s="65">
        <f t="shared" si="109"/>
        <v>0</v>
      </c>
      <c r="X279" s="65"/>
      <c r="Y279" s="65">
        <f t="shared" si="98"/>
        <v>0</v>
      </c>
      <c r="Z279" s="156">
        <f t="shared" si="98"/>
        <v>0</v>
      </c>
      <c r="AA279" s="80"/>
      <c r="AB279" s="65"/>
      <c r="AC279" s="15">
        <f t="shared" si="101"/>
        <v>0</v>
      </c>
      <c r="AD279" s="81">
        <f t="shared" si="102"/>
        <v>0</v>
      </c>
      <c r="AE279" s="13">
        <f t="shared" si="105"/>
        <v>0</v>
      </c>
      <c r="AF279" s="65">
        <v>0</v>
      </c>
      <c r="AG279" s="65">
        <f t="shared" si="106"/>
        <v>0</v>
      </c>
    </row>
    <row r="280" spans="1:33" ht="15" customHeight="1">
      <c r="A280" s="31" t="s">
        <v>94</v>
      </c>
      <c r="B280" s="20"/>
      <c r="C280" s="23" t="s">
        <v>283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7"/>
        <v>0</v>
      </c>
      <c r="O280" s="32">
        <v>0.8</v>
      </c>
      <c r="P280" s="33">
        <f>F280*O280</f>
        <v>1075916.8</v>
      </c>
      <c r="Q280" s="42">
        <v>0.8</v>
      </c>
      <c r="R280" s="49">
        <f t="shared" si="103"/>
        <v>1075916.8</v>
      </c>
      <c r="S280" s="63">
        <v>0.8</v>
      </c>
      <c r="T280" s="65">
        <f t="shared" ref="T280:T293" si="112">G280+I280+M280+Q280</f>
        <v>0.8</v>
      </c>
      <c r="U280" s="65">
        <v>0.8</v>
      </c>
      <c r="V280" s="65">
        <f t="shared" si="104"/>
        <v>0</v>
      </c>
      <c r="W280" s="65">
        <f t="shared" si="109"/>
        <v>0</v>
      </c>
      <c r="X280" s="65"/>
      <c r="Y280" s="65">
        <f t="shared" si="98"/>
        <v>0.8</v>
      </c>
      <c r="Z280" s="156">
        <f t="shared" si="98"/>
        <v>1075916.8</v>
      </c>
      <c r="AA280" s="80"/>
      <c r="AB280" s="65"/>
      <c r="AC280" s="15">
        <f t="shared" si="101"/>
        <v>1075916.8</v>
      </c>
      <c r="AD280" s="81">
        <f t="shared" si="102"/>
        <v>268979.19999999995</v>
      </c>
      <c r="AE280" s="13">
        <f t="shared" si="105"/>
        <v>0.8</v>
      </c>
      <c r="AF280" s="65">
        <v>0.8</v>
      </c>
      <c r="AG280" s="65">
        <f t="shared" si="106"/>
        <v>0</v>
      </c>
    </row>
    <row r="281" spans="1:33" ht="15" customHeight="1">
      <c r="A281" s="31" t="s">
        <v>94</v>
      </c>
      <c r="B281" s="20"/>
      <c r="C281" s="23" t="s">
        <v>284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7"/>
        <v>0</v>
      </c>
      <c r="O281" s="32">
        <v>0.2</v>
      </c>
      <c r="P281" s="33">
        <f>F280*O281</f>
        <v>268979.20000000001</v>
      </c>
      <c r="Q281" s="42">
        <v>0.2</v>
      </c>
      <c r="R281" s="49">
        <f>Q281*F280</f>
        <v>268979.20000000001</v>
      </c>
      <c r="S281" s="63">
        <v>0.2</v>
      </c>
      <c r="T281" s="65">
        <f t="shared" si="112"/>
        <v>0.2</v>
      </c>
      <c r="U281" s="65">
        <v>0.2</v>
      </c>
      <c r="V281" s="65">
        <f t="shared" si="104"/>
        <v>0</v>
      </c>
      <c r="W281" s="65">
        <f t="shared" si="109"/>
        <v>0</v>
      </c>
      <c r="X281" s="65"/>
      <c r="Y281" s="65">
        <f t="shared" si="98"/>
        <v>0.2</v>
      </c>
      <c r="Z281" s="156">
        <f t="shared" si="98"/>
        <v>268979.20000000001</v>
      </c>
      <c r="AA281" s="80"/>
      <c r="AB281" s="65"/>
      <c r="AC281" s="15">
        <f t="shared" si="101"/>
        <v>268979.20000000001</v>
      </c>
      <c r="AD281" s="81">
        <f t="shared" si="102"/>
        <v>-268979.20000000001</v>
      </c>
      <c r="AE281" s="13">
        <f t="shared" si="105"/>
        <v>0.2</v>
      </c>
      <c r="AF281" s="65">
        <v>0</v>
      </c>
      <c r="AG281" s="65">
        <f t="shared" si="106"/>
        <v>0.2</v>
      </c>
    </row>
    <row r="282" spans="1:33" ht="15" customHeight="1">
      <c r="A282" s="31" t="s">
        <v>94</v>
      </c>
      <c r="B282" s="20"/>
      <c r="C282" s="23" t="s">
        <v>285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7"/>
        <v>0</v>
      </c>
      <c r="O282" s="32">
        <v>0.8</v>
      </c>
      <c r="P282" s="33">
        <f>F282*O282</f>
        <v>537958.40000000002</v>
      </c>
      <c r="Q282" s="42">
        <v>0.8</v>
      </c>
      <c r="R282" s="49">
        <f t="shared" si="103"/>
        <v>537958.40000000002</v>
      </c>
      <c r="S282" s="63">
        <v>0.8</v>
      </c>
      <c r="T282" s="65">
        <f t="shared" si="112"/>
        <v>0.8</v>
      </c>
      <c r="U282" s="65">
        <v>0.8</v>
      </c>
      <c r="V282" s="65">
        <f t="shared" si="104"/>
        <v>0</v>
      </c>
      <c r="W282" s="65">
        <f t="shared" si="109"/>
        <v>0</v>
      </c>
      <c r="X282" s="65"/>
      <c r="Y282" s="65">
        <f t="shared" si="98"/>
        <v>0.8</v>
      </c>
      <c r="Z282" s="156">
        <f t="shared" si="98"/>
        <v>537958.40000000002</v>
      </c>
      <c r="AA282" s="80"/>
      <c r="AB282" s="65"/>
      <c r="AC282" s="15">
        <f t="shared" si="101"/>
        <v>537958.40000000002</v>
      </c>
      <c r="AD282" s="81">
        <f t="shared" si="102"/>
        <v>134489.59999999998</v>
      </c>
      <c r="AE282" s="13">
        <f t="shared" si="105"/>
        <v>0.8</v>
      </c>
      <c r="AF282" s="65">
        <v>0.8</v>
      </c>
      <c r="AG282" s="65">
        <f t="shared" si="106"/>
        <v>0</v>
      </c>
    </row>
    <row r="283" spans="1:33" ht="15" customHeight="1">
      <c r="A283" s="31" t="s">
        <v>94</v>
      </c>
      <c r="B283" s="20"/>
      <c r="C283" s="23" t="s">
        <v>286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7"/>
        <v>0</v>
      </c>
      <c r="O283" s="32">
        <v>0.2</v>
      </c>
      <c r="P283" s="33">
        <f>F282*O283</f>
        <v>134489.60000000001</v>
      </c>
      <c r="Q283" s="42">
        <v>0.2</v>
      </c>
      <c r="R283" s="49">
        <f>Q283*F282</f>
        <v>134489.60000000001</v>
      </c>
      <c r="S283" s="63">
        <v>0.2</v>
      </c>
      <c r="T283" s="65">
        <f t="shared" si="112"/>
        <v>0.2</v>
      </c>
      <c r="U283" s="65">
        <v>0.2</v>
      </c>
      <c r="V283" s="65">
        <f t="shared" si="104"/>
        <v>0</v>
      </c>
      <c r="W283" s="65">
        <f t="shared" si="109"/>
        <v>0</v>
      </c>
      <c r="X283" s="65"/>
      <c r="Y283" s="65">
        <f t="shared" si="98"/>
        <v>0.2</v>
      </c>
      <c r="Z283" s="156">
        <f t="shared" si="98"/>
        <v>134489.60000000001</v>
      </c>
      <c r="AA283" s="80"/>
      <c r="AB283" s="65"/>
      <c r="AC283" s="15">
        <f t="shared" si="101"/>
        <v>134489.60000000001</v>
      </c>
      <c r="AD283" s="81">
        <f t="shared" si="102"/>
        <v>-134489.60000000001</v>
      </c>
      <c r="AE283" s="13">
        <f t="shared" si="105"/>
        <v>0.2</v>
      </c>
      <c r="AF283" s="65">
        <v>0</v>
      </c>
      <c r="AG283" s="65">
        <f t="shared" si="106"/>
        <v>0.2</v>
      </c>
    </row>
    <row r="284" spans="1:33" ht="15" customHeight="1">
      <c r="A284" s="31" t="s">
        <v>94</v>
      </c>
      <c r="B284" s="20"/>
      <c r="C284" s="23" t="s">
        <v>287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7"/>
        <v>0</v>
      </c>
      <c r="O284" s="32">
        <v>0.8</v>
      </c>
      <c r="P284" s="33">
        <f>F284*O284</f>
        <v>1075916.8</v>
      </c>
      <c r="Q284" s="42">
        <v>0.8</v>
      </c>
      <c r="R284" s="49">
        <f t="shared" si="103"/>
        <v>1075916.8</v>
      </c>
      <c r="S284" s="63">
        <v>0.8</v>
      </c>
      <c r="T284" s="65">
        <f t="shared" si="112"/>
        <v>0.8</v>
      </c>
      <c r="U284" s="65">
        <v>0.8</v>
      </c>
      <c r="V284" s="65">
        <f t="shared" si="104"/>
        <v>0</v>
      </c>
      <c r="W284" s="65">
        <f t="shared" si="109"/>
        <v>0</v>
      </c>
      <c r="X284" s="65"/>
      <c r="Y284" s="65">
        <f t="shared" si="98"/>
        <v>0.8</v>
      </c>
      <c r="Z284" s="156">
        <f t="shared" si="98"/>
        <v>1075916.8</v>
      </c>
      <c r="AA284" s="80"/>
      <c r="AB284" s="65"/>
      <c r="AC284" s="15">
        <f t="shared" si="101"/>
        <v>1075916.8</v>
      </c>
      <c r="AD284" s="81">
        <f t="shared" si="102"/>
        <v>268979.19999999995</v>
      </c>
      <c r="AE284" s="13">
        <f t="shared" si="105"/>
        <v>0.8</v>
      </c>
      <c r="AF284" s="65">
        <v>0.8</v>
      </c>
      <c r="AG284" s="65">
        <f t="shared" si="106"/>
        <v>0</v>
      </c>
    </row>
    <row r="285" spans="1:33" ht="15" customHeight="1">
      <c r="A285" s="31" t="s">
        <v>94</v>
      </c>
      <c r="B285" s="20"/>
      <c r="C285" s="23" t="s">
        <v>288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7"/>
        <v>0</v>
      </c>
      <c r="O285" s="32">
        <v>0.2</v>
      </c>
      <c r="P285" s="33">
        <f>+O285*F284</f>
        <v>268979.20000000001</v>
      </c>
      <c r="Q285" s="42">
        <v>0.2</v>
      </c>
      <c r="R285" s="49">
        <f>Q285*F284</f>
        <v>268979.20000000001</v>
      </c>
      <c r="S285" s="63">
        <v>0.2</v>
      </c>
      <c r="T285" s="65">
        <f t="shared" si="112"/>
        <v>0.2</v>
      </c>
      <c r="U285" s="65">
        <v>0.2</v>
      </c>
      <c r="V285" s="65">
        <f t="shared" si="104"/>
        <v>0</v>
      </c>
      <c r="W285" s="65">
        <f t="shared" si="109"/>
        <v>0</v>
      </c>
      <c r="X285" s="65"/>
      <c r="Y285" s="65">
        <f t="shared" si="98"/>
        <v>0.2</v>
      </c>
      <c r="Z285" s="156">
        <f t="shared" si="98"/>
        <v>268979.20000000001</v>
      </c>
      <c r="AA285" s="80"/>
      <c r="AB285" s="65"/>
      <c r="AC285" s="15">
        <f t="shared" si="101"/>
        <v>268979.20000000001</v>
      </c>
      <c r="AD285" s="81">
        <f t="shared" si="102"/>
        <v>-268979.20000000001</v>
      </c>
      <c r="AE285" s="13">
        <f t="shared" si="105"/>
        <v>0.2</v>
      </c>
      <c r="AF285" s="65">
        <v>0</v>
      </c>
      <c r="AG285" s="65">
        <f t="shared" si="106"/>
        <v>0.2</v>
      </c>
    </row>
    <row r="286" spans="1:33" ht="15" customHeight="1">
      <c r="A286" s="31" t="s">
        <v>94</v>
      </c>
      <c r="B286" s="20"/>
      <c r="C286" s="23" t="s">
        <v>289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7"/>
        <v>0</v>
      </c>
      <c r="O286" s="32">
        <v>0.8</v>
      </c>
      <c r="P286" s="33">
        <f>F286*O286</f>
        <v>537958.40000000002</v>
      </c>
      <c r="Q286" s="42">
        <v>0.8</v>
      </c>
      <c r="R286" s="49">
        <f t="shared" si="103"/>
        <v>537958.40000000002</v>
      </c>
      <c r="S286" s="63">
        <v>0.8</v>
      </c>
      <c r="T286" s="65">
        <f t="shared" si="112"/>
        <v>0.8</v>
      </c>
      <c r="U286" s="65">
        <v>0.8</v>
      </c>
      <c r="V286" s="65">
        <f t="shared" si="104"/>
        <v>0</v>
      </c>
      <c r="W286" s="65">
        <f t="shared" si="109"/>
        <v>0</v>
      </c>
      <c r="X286" s="65"/>
      <c r="Y286" s="65">
        <f t="shared" si="98"/>
        <v>0.8</v>
      </c>
      <c r="Z286" s="156">
        <f t="shared" si="98"/>
        <v>537958.40000000002</v>
      </c>
      <c r="AA286" s="80"/>
      <c r="AB286" s="65"/>
      <c r="AC286" s="15">
        <f t="shared" si="101"/>
        <v>537958.40000000002</v>
      </c>
      <c r="AD286" s="81">
        <f t="shared" si="102"/>
        <v>134489.59999999998</v>
      </c>
      <c r="AE286" s="13">
        <f t="shared" si="105"/>
        <v>0.8</v>
      </c>
      <c r="AF286" s="65">
        <v>0.8</v>
      </c>
      <c r="AG286" s="65">
        <f t="shared" si="106"/>
        <v>0</v>
      </c>
    </row>
    <row r="287" spans="1:33" ht="15" customHeight="1">
      <c r="A287" s="31" t="s">
        <v>94</v>
      </c>
      <c r="B287" s="20"/>
      <c r="C287" s="23" t="s">
        <v>290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7"/>
        <v>0</v>
      </c>
      <c r="O287" s="32">
        <v>0.2</v>
      </c>
      <c r="P287" s="33">
        <f>+O287*F286</f>
        <v>134489.60000000001</v>
      </c>
      <c r="Q287" s="42">
        <v>0.2</v>
      </c>
      <c r="R287" s="49">
        <f>Q287*F286</f>
        <v>134489.60000000001</v>
      </c>
      <c r="S287" s="63">
        <v>0.2</v>
      </c>
      <c r="T287" s="65">
        <f t="shared" si="112"/>
        <v>0.2</v>
      </c>
      <c r="U287" s="65">
        <v>0.2</v>
      </c>
      <c r="V287" s="65">
        <f t="shared" si="104"/>
        <v>0</v>
      </c>
      <c r="W287" s="65">
        <f t="shared" si="109"/>
        <v>0</v>
      </c>
      <c r="X287" s="65"/>
      <c r="Y287" s="65">
        <f t="shared" si="98"/>
        <v>0.2</v>
      </c>
      <c r="Z287" s="156">
        <f t="shared" si="98"/>
        <v>134489.60000000001</v>
      </c>
      <c r="AA287" s="80"/>
      <c r="AB287" s="65"/>
      <c r="AC287" s="15">
        <f t="shared" si="101"/>
        <v>134489.60000000001</v>
      </c>
      <c r="AD287" s="81">
        <f t="shared" si="102"/>
        <v>-134489.60000000001</v>
      </c>
      <c r="AE287" s="13">
        <f t="shared" si="105"/>
        <v>0.2</v>
      </c>
      <c r="AF287" s="65">
        <v>0</v>
      </c>
      <c r="AG287" s="65">
        <f t="shared" si="106"/>
        <v>0.2</v>
      </c>
    </row>
    <row r="288" spans="1:33" ht="15" customHeight="1">
      <c r="A288" s="31" t="s">
        <v>94</v>
      </c>
      <c r="B288" s="20"/>
      <c r="C288" s="23" t="s">
        <v>291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7"/>
        <v>0</v>
      </c>
      <c r="O288" s="32">
        <v>0.8</v>
      </c>
      <c r="P288" s="33">
        <f>F288*O288</f>
        <v>537958.40000000002</v>
      </c>
      <c r="Q288" s="42">
        <v>0.8</v>
      </c>
      <c r="R288" s="49">
        <f t="shared" si="103"/>
        <v>537958.40000000002</v>
      </c>
      <c r="S288" s="63">
        <v>0.8</v>
      </c>
      <c r="T288" s="65">
        <f t="shared" si="112"/>
        <v>0.8</v>
      </c>
      <c r="U288" s="65">
        <v>0.8</v>
      </c>
      <c r="V288" s="65">
        <f t="shared" si="104"/>
        <v>0</v>
      </c>
      <c r="W288" s="65">
        <f t="shared" si="109"/>
        <v>0</v>
      </c>
      <c r="X288" s="65"/>
      <c r="Y288" s="65">
        <f t="shared" si="98"/>
        <v>0.8</v>
      </c>
      <c r="Z288" s="156">
        <f t="shared" si="98"/>
        <v>537958.40000000002</v>
      </c>
      <c r="AA288" s="80"/>
      <c r="AB288" s="65"/>
      <c r="AC288" s="15">
        <f t="shared" si="101"/>
        <v>537958.40000000002</v>
      </c>
      <c r="AD288" s="81">
        <f t="shared" si="102"/>
        <v>134489.59999999998</v>
      </c>
      <c r="AE288" s="13">
        <f t="shared" si="105"/>
        <v>0.8</v>
      </c>
      <c r="AF288" s="65">
        <v>0.8</v>
      </c>
      <c r="AG288" s="65">
        <f t="shared" si="106"/>
        <v>0</v>
      </c>
    </row>
    <row r="289" spans="1:33" ht="15" customHeight="1">
      <c r="A289" s="31" t="s">
        <v>94</v>
      </c>
      <c r="B289" s="20"/>
      <c r="C289" s="23" t="s">
        <v>292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7"/>
        <v>0</v>
      </c>
      <c r="O289" s="32">
        <v>0.2</v>
      </c>
      <c r="P289" s="33">
        <f>F288*O289</f>
        <v>134489.60000000001</v>
      </c>
      <c r="Q289" s="42">
        <v>0.2</v>
      </c>
      <c r="R289" s="49">
        <f>Q289*F288</f>
        <v>134489.60000000001</v>
      </c>
      <c r="S289" s="63">
        <v>0.2</v>
      </c>
      <c r="T289" s="65">
        <f t="shared" si="112"/>
        <v>0.2</v>
      </c>
      <c r="U289" s="65">
        <v>0.2</v>
      </c>
      <c r="V289" s="65">
        <f t="shared" si="104"/>
        <v>0</v>
      </c>
      <c r="W289" s="65">
        <f t="shared" si="109"/>
        <v>0</v>
      </c>
      <c r="X289" s="65"/>
      <c r="Y289" s="65">
        <f t="shared" si="98"/>
        <v>0.2</v>
      </c>
      <c r="Z289" s="156">
        <f t="shared" si="98"/>
        <v>134489.60000000001</v>
      </c>
      <c r="AA289" s="80"/>
      <c r="AB289" s="65"/>
      <c r="AC289" s="15">
        <f t="shared" si="101"/>
        <v>134489.60000000001</v>
      </c>
      <c r="AD289" s="81">
        <f t="shared" si="102"/>
        <v>-134489.60000000001</v>
      </c>
      <c r="AE289" s="13">
        <f t="shared" si="105"/>
        <v>0.2</v>
      </c>
      <c r="AF289" s="65">
        <v>0</v>
      </c>
      <c r="AG289" s="65">
        <f t="shared" si="106"/>
        <v>0.2</v>
      </c>
    </row>
    <row r="290" spans="1:33" ht="15" customHeight="1">
      <c r="A290" s="31" t="s">
        <v>94</v>
      </c>
      <c r="B290" s="20"/>
      <c r="C290" s="23" t="s">
        <v>310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7"/>
        <v>0</v>
      </c>
      <c r="O290" s="32">
        <v>0.8</v>
      </c>
      <c r="P290" s="33">
        <f>F290*O290</f>
        <v>537958.40000000002</v>
      </c>
      <c r="Q290" s="42">
        <v>0.8</v>
      </c>
      <c r="R290" s="49">
        <f t="shared" si="103"/>
        <v>537958.40000000002</v>
      </c>
      <c r="S290" s="63">
        <v>0.8</v>
      </c>
      <c r="T290" s="65">
        <f t="shared" si="112"/>
        <v>0.8</v>
      </c>
      <c r="U290" s="65">
        <v>0.8</v>
      </c>
      <c r="V290" s="65">
        <f t="shared" si="104"/>
        <v>0</v>
      </c>
      <c r="W290" s="65">
        <f t="shared" si="109"/>
        <v>0</v>
      </c>
      <c r="X290" s="65"/>
      <c r="Y290" s="65">
        <f t="shared" si="98"/>
        <v>0.8</v>
      </c>
      <c r="Z290" s="156">
        <f t="shared" si="98"/>
        <v>537958.40000000002</v>
      </c>
      <c r="AA290" s="80"/>
      <c r="AB290" s="65"/>
      <c r="AC290" s="15">
        <f t="shared" si="101"/>
        <v>537958.40000000002</v>
      </c>
      <c r="AD290" s="81">
        <f t="shared" si="102"/>
        <v>134489.59999999998</v>
      </c>
      <c r="AE290" s="13">
        <f t="shared" si="105"/>
        <v>0.8</v>
      </c>
      <c r="AF290" s="65">
        <v>0.8</v>
      </c>
      <c r="AG290" s="65">
        <f t="shared" si="106"/>
        <v>0</v>
      </c>
    </row>
    <row r="291" spans="1:33" ht="15" customHeight="1">
      <c r="A291" s="31" t="s">
        <v>94</v>
      </c>
      <c r="B291" s="20"/>
      <c r="C291" s="23" t="s">
        <v>311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7"/>
        <v>0</v>
      </c>
      <c r="O291" s="32">
        <v>0.2</v>
      </c>
      <c r="P291" s="33">
        <f>O291*F290</f>
        <v>134489.60000000001</v>
      </c>
      <c r="Q291" s="42">
        <v>0.2</v>
      </c>
      <c r="R291" s="49">
        <f>Q291*F290</f>
        <v>134489.60000000001</v>
      </c>
      <c r="S291" s="63">
        <v>0.2</v>
      </c>
      <c r="T291" s="65">
        <f t="shared" si="112"/>
        <v>0.2</v>
      </c>
      <c r="U291" s="65">
        <v>0.2</v>
      </c>
      <c r="V291" s="65">
        <f t="shared" si="104"/>
        <v>0</v>
      </c>
      <c r="W291" s="65">
        <f t="shared" si="109"/>
        <v>0</v>
      </c>
      <c r="X291" s="65"/>
      <c r="Y291" s="65">
        <f t="shared" si="98"/>
        <v>0.2</v>
      </c>
      <c r="Z291" s="156">
        <f t="shared" si="98"/>
        <v>134489.60000000001</v>
      </c>
      <c r="AA291" s="80"/>
      <c r="AB291" s="65"/>
      <c r="AC291" s="15">
        <f t="shared" si="101"/>
        <v>134489.60000000001</v>
      </c>
      <c r="AD291" s="81">
        <f t="shared" si="102"/>
        <v>-134489.60000000001</v>
      </c>
      <c r="AE291" s="13">
        <f t="shared" si="105"/>
        <v>0.2</v>
      </c>
      <c r="AF291" s="65">
        <v>0</v>
      </c>
      <c r="AG291" s="65">
        <f t="shared" si="106"/>
        <v>0.2</v>
      </c>
    </row>
    <row r="292" spans="1:33" ht="15" customHeight="1">
      <c r="A292" s="31" t="s">
        <v>94</v>
      </c>
      <c r="B292" s="20" t="s">
        <v>34</v>
      </c>
      <c r="C292" s="94" t="s">
        <v>296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7"/>
        <v>0</v>
      </c>
      <c r="O292" s="32">
        <v>1</v>
      </c>
      <c r="P292" s="33">
        <f>+O292*$F292</f>
        <v>1344896</v>
      </c>
      <c r="Q292" s="42">
        <v>0.5</v>
      </c>
      <c r="R292" s="49">
        <f t="shared" ref="R292:R293" si="113">Q292*F292</f>
        <v>672448</v>
      </c>
      <c r="S292" s="63">
        <v>1</v>
      </c>
      <c r="T292" s="65">
        <f t="shared" si="112"/>
        <v>0.5</v>
      </c>
      <c r="U292" s="65">
        <v>0.7</v>
      </c>
      <c r="V292" s="65">
        <f t="shared" si="104"/>
        <v>-0.19999999999999996</v>
      </c>
      <c r="W292" s="65">
        <f t="shared" si="109"/>
        <v>0.5</v>
      </c>
      <c r="X292" s="65"/>
      <c r="Y292" s="65">
        <f t="shared" si="98"/>
        <v>0.5</v>
      </c>
      <c r="Z292" s="156">
        <f t="shared" si="98"/>
        <v>672448</v>
      </c>
      <c r="AA292" s="105"/>
      <c r="AB292" s="65"/>
      <c r="AC292" s="15">
        <f t="shared" si="101"/>
        <v>1344896</v>
      </c>
      <c r="AD292" s="81">
        <f t="shared" si="102"/>
        <v>0</v>
      </c>
      <c r="AE292" s="13">
        <f t="shared" si="105"/>
        <v>0.5</v>
      </c>
      <c r="AF292" s="65">
        <v>0</v>
      </c>
      <c r="AG292" s="65">
        <f t="shared" si="106"/>
        <v>0.5</v>
      </c>
    </row>
    <row r="293" spans="1:33" ht="15" customHeight="1">
      <c r="A293" s="31" t="s">
        <v>297</v>
      </c>
      <c r="B293" s="20" t="s">
        <v>36</v>
      </c>
      <c r="C293" s="94" t="s">
        <v>299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7"/>
        <v>0</v>
      </c>
      <c r="O293" s="32">
        <v>1</v>
      </c>
      <c r="P293" s="33">
        <f>+O293*$F293</f>
        <v>1344896</v>
      </c>
      <c r="Q293" s="42">
        <v>0.3</v>
      </c>
      <c r="R293" s="49">
        <f t="shared" si="113"/>
        <v>403468.79999999999</v>
      </c>
      <c r="S293" s="63">
        <v>1</v>
      </c>
      <c r="T293" s="65">
        <f t="shared" si="112"/>
        <v>0.3</v>
      </c>
      <c r="U293" s="65">
        <v>0.5</v>
      </c>
      <c r="V293" s="65">
        <f t="shared" si="104"/>
        <v>-0.2</v>
      </c>
      <c r="W293" s="65">
        <f t="shared" si="109"/>
        <v>0.7</v>
      </c>
      <c r="X293" s="65"/>
      <c r="Y293" s="65">
        <f t="shared" si="98"/>
        <v>0.3</v>
      </c>
      <c r="Z293" s="156">
        <f t="shared" si="98"/>
        <v>403468.79999999999</v>
      </c>
      <c r="AA293" s="80"/>
      <c r="AB293" s="65"/>
      <c r="AC293" s="15">
        <f t="shared" si="101"/>
        <v>1344896</v>
      </c>
      <c r="AD293" s="81">
        <f t="shared" si="102"/>
        <v>0</v>
      </c>
      <c r="AE293" s="13">
        <f t="shared" si="105"/>
        <v>0.3</v>
      </c>
      <c r="AF293" s="65">
        <v>0</v>
      </c>
      <c r="AG293" s="65">
        <f t="shared" si="106"/>
        <v>0.3</v>
      </c>
    </row>
    <row r="294" spans="1:33" ht="15" customHeight="1">
      <c r="B294" s="20" t="s">
        <v>312</v>
      </c>
      <c r="C294" s="94" t="s">
        <v>275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7"/>
        <v>0</v>
      </c>
      <c r="O294" s="32">
        <v>0</v>
      </c>
      <c r="P294" s="33"/>
      <c r="Q294" s="42"/>
      <c r="R294" s="49">
        <f t="shared" si="103"/>
        <v>0</v>
      </c>
      <c r="S294" s="63"/>
      <c r="T294" s="65">
        <f>G294+I294+K294+O294</f>
        <v>0</v>
      </c>
      <c r="U294" s="65">
        <v>0</v>
      </c>
      <c r="V294" s="65">
        <f t="shared" si="104"/>
        <v>0</v>
      </c>
      <c r="W294" s="65">
        <f t="shared" si="109"/>
        <v>0</v>
      </c>
      <c r="X294" s="65"/>
      <c r="Y294" s="65">
        <f t="shared" si="98"/>
        <v>0</v>
      </c>
      <c r="Z294" s="156">
        <f t="shared" si="98"/>
        <v>0</v>
      </c>
      <c r="AA294" s="80"/>
      <c r="AB294" s="65"/>
      <c r="AC294" s="15">
        <f t="shared" si="101"/>
        <v>0</v>
      </c>
      <c r="AD294" s="81">
        <f t="shared" si="102"/>
        <v>0</v>
      </c>
      <c r="AE294" s="13">
        <f t="shared" si="105"/>
        <v>0</v>
      </c>
      <c r="AF294" s="65">
        <v>0</v>
      </c>
      <c r="AG294" s="65">
        <f t="shared" si="106"/>
        <v>0</v>
      </c>
    </row>
    <row r="295" spans="1:33" ht="15" customHeight="1">
      <c r="B295" s="20"/>
      <c r="C295" s="94" t="s">
        <v>313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7"/>
        <v>0</v>
      </c>
      <c r="O295" s="32">
        <v>0</v>
      </c>
      <c r="P295" s="33"/>
      <c r="Q295" s="42"/>
      <c r="R295" s="49">
        <f t="shared" si="103"/>
        <v>0</v>
      </c>
      <c r="S295" s="63"/>
      <c r="T295" s="65">
        <f>G295+I295+K295+O295</f>
        <v>0</v>
      </c>
      <c r="U295" s="65">
        <v>0</v>
      </c>
      <c r="V295" s="65">
        <f t="shared" si="104"/>
        <v>0</v>
      </c>
      <c r="W295" s="65">
        <f t="shared" si="109"/>
        <v>0</v>
      </c>
      <c r="X295" s="65"/>
      <c r="Y295" s="65">
        <f t="shared" si="98"/>
        <v>0</v>
      </c>
      <c r="Z295" s="156">
        <f t="shared" si="98"/>
        <v>0</v>
      </c>
      <c r="AA295" s="80"/>
      <c r="AB295" s="65"/>
      <c r="AC295" s="15">
        <f t="shared" si="101"/>
        <v>0</v>
      </c>
      <c r="AD295" s="81">
        <f t="shared" si="102"/>
        <v>0</v>
      </c>
      <c r="AE295" s="13">
        <f t="shared" ref="AE295:AE326" si="114">G295+I295+M295+Q295</f>
        <v>0</v>
      </c>
      <c r="AF295" s="65">
        <v>0</v>
      </c>
      <c r="AG295" s="65">
        <f t="shared" si="106"/>
        <v>0</v>
      </c>
    </row>
    <row r="296" spans="1:33" s="3" customFormat="1" ht="15" customHeight="1">
      <c r="A296" s="31" t="s">
        <v>31</v>
      </c>
      <c r="B296" s="20"/>
      <c r="C296" s="23" t="s">
        <v>277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7"/>
        <v>0</v>
      </c>
      <c r="O296" s="32">
        <v>0</v>
      </c>
      <c r="P296" s="33"/>
      <c r="Q296" s="42"/>
      <c r="R296" s="49">
        <f t="shared" si="103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4"/>
        <v>0</v>
      </c>
      <c r="W296" s="65">
        <f t="shared" si="109"/>
        <v>0</v>
      </c>
      <c r="X296" s="65"/>
      <c r="Y296" s="65">
        <f t="shared" si="98"/>
        <v>1</v>
      </c>
      <c r="Z296" s="156">
        <f t="shared" si="98"/>
        <v>1344896</v>
      </c>
      <c r="AA296" s="80"/>
      <c r="AB296" s="65"/>
      <c r="AC296" s="15">
        <f t="shared" si="101"/>
        <v>1344896</v>
      </c>
      <c r="AD296" s="81">
        <f t="shared" si="102"/>
        <v>0</v>
      </c>
      <c r="AE296" s="13">
        <f t="shared" si="114"/>
        <v>1</v>
      </c>
      <c r="AF296" s="65">
        <v>1</v>
      </c>
      <c r="AG296" s="65">
        <f t="shared" si="106"/>
        <v>0</v>
      </c>
    </row>
    <row r="297" spans="1:33" s="3" customFormat="1" ht="15" customHeight="1">
      <c r="A297" s="31" t="s">
        <v>31</v>
      </c>
      <c r="B297" s="20"/>
      <c r="C297" s="23" t="s">
        <v>278</v>
      </c>
      <c r="D297" s="24"/>
      <c r="E297" s="42">
        <v>0.02</v>
      </c>
      <c r="F297" s="25">
        <f t="shared" ref="F297:F299" si="115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7"/>
        <v>0</v>
      </c>
      <c r="O297" s="32">
        <v>0</v>
      </c>
      <c r="P297" s="33"/>
      <c r="Q297" s="42"/>
      <c r="R297" s="49">
        <f t="shared" si="103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4"/>
        <v>0</v>
      </c>
      <c r="W297" s="65">
        <f t="shared" si="109"/>
        <v>0</v>
      </c>
      <c r="X297" s="65"/>
      <c r="Y297" s="65">
        <f t="shared" si="98"/>
        <v>1</v>
      </c>
      <c r="Z297" s="156">
        <f t="shared" si="98"/>
        <v>1344896</v>
      </c>
      <c r="AA297" s="80"/>
      <c r="AB297" s="65"/>
      <c r="AC297" s="15">
        <f t="shared" si="101"/>
        <v>1344896</v>
      </c>
      <c r="AD297" s="81">
        <f t="shared" si="102"/>
        <v>0</v>
      </c>
      <c r="AE297" s="13">
        <f t="shared" si="114"/>
        <v>1</v>
      </c>
      <c r="AF297" s="65">
        <v>1</v>
      </c>
      <c r="AG297" s="65">
        <f t="shared" si="106"/>
        <v>0</v>
      </c>
    </row>
    <row r="298" spans="1:33" ht="15" customHeight="1">
      <c r="A298" s="31" t="s">
        <v>31</v>
      </c>
      <c r="B298" s="20"/>
      <c r="C298" s="23" t="s">
        <v>279</v>
      </c>
      <c r="D298" s="24"/>
      <c r="E298" s="42">
        <v>0.02</v>
      </c>
      <c r="F298" s="25">
        <f t="shared" si="115"/>
        <v>1344896</v>
      </c>
      <c r="G298" s="32">
        <v>0</v>
      </c>
      <c r="H298" s="33">
        <f t="shared" ref="H298:H299" si="116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7"/>
        <v>0</v>
      </c>
      <c r="O298" s="32">
        <v>0</v>
      </c>
      <c r="P298" s="33"/>
      <c r="Q298" s="42"/>
      <c r="R298" s="49">
        <f t="shared" si="103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4"/>
        <v>0</v>
      </c>
      <c r="W298" s="65">
        <f t="shared" si="109"/>
        <v>0</v>
      </c>
      <c r="X298" s="65"/>
      <c r="Y298" s="65">
        <f t="shared" si="98"/>
        <v>1</v>
      </c>
      <c r="Z298" s="156">
        <f t="shared" si="98"/>
        <v>1344896</v>
      </c>
      <c r="AA298" s="80"/>
      <c r="AB298" s="65"/>
      <c r="AC298" s="15">
        <f t="shared" si="101"/>
        <v>1344896</v>
      </c>
      <c r="AD298" s="81">
        <f t="shared" si="102"/>
        <v>0</v>
      </c>
      <c r="AE298" s="13">
        <f t="shared" si="114"/>
        <v>1</v>
      </c>
      <c r="AF298" s="65">
        <v>1</v>
      </c>
      <c r="AG298" s="65">
        <f t="shared" si="106"/>
        <v>0</v>
      </c>
    </row>
    <row r="299" spans="1:33" ht="15" customHeight="1">
      <c r="A299" s="31" t="s">
        <v>31</v>
      </c>
      <c r="B299" s="20"/>
      <c r="C299" s="23" t="s">
        <v>280</v>
      </c>
      <c r="D299" s="24"/>
      <c r="E299" s="42">
        <v>0.02</v>
      </c>
      <c r="F299" s="25">
        <f t="shared" si="115"/>
        <v>1344896</v>
      </c>
      <c r="G299" s="32">
        <v>0.8</v>
      </c>
      <c r="H299" s="33">
        <f t="shared" si="116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7"/>
        <v>0</v>
      </c>
      <c r="O299" s="32">
        <v>0</v>
      </c>
      <c r="P299" s="33"/>
      <c r="Q299" s="42"/>
      <c r="R299" s="49">
        <f t="shared" si="103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4"/>
        <v>0</v>
      </c>
      <c r="W299" s="65">
        <f t="shared" si="109"/>
        <v>0</v>
      </c>
      <c r="X299" s="65"/>
      <c r="Y299" s="65">
        <f t="shared" si="98"/>
        <v>1</v>
      </c>
      <c r="Z299" s="156">
        <f t="shared" si="98"/>
        <v>1344896</v>
      </c>
      <c r="AA299" s="80"/>
      <c r="AB299" s="65"/>
      <c r="AC299" s="15">
        <f t="shared" si="101"/>
        <v>1344896</v>
      </c>
      <c r="AD299" s="81">
        <f t="shared" si="102"/>
        <v>0</v>
      </c>
      <c r="AE299" s="13">
        <f t="shared" si="114"/>
        <v>1</v>
      </c>
      <c r="AF299" s="65">
        <v>1</v>
      </c>
      <c r="AG299" s="65">
        <f t="shared" si="106"/>
        <v>0</v>
      </c>
    </row>
    <row r="300" spans="1:33" ht="21.95" customHeight="1">
      <c r="B300" s="20" t="s">
        <v>25</v>
      </c>
      <c r="C300" s="94" t="s">
        <v>282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7"/>
        <v>0</v>
      </c>
      <c r="O300" s="20">
        <v>0</v>
      </c>
      <c r="P300" s="20"/>
      <c r="Q300" s="47"/>
      <c r="R300" s="48">
        <f t="shared" si="103"/>
        <v>0</v>
      </c>
      <c r="S300" s="103"/>
      <c r="T300" s="65">
        <f>G300+I300+K300+O300</f>
        <v>0</v>
      </c>
      <c r="U300" s="65">
        <v>0</v>
      </c>
      <c r="V300" s="65">
        <f t="shared" si="104"/>
        <v>0</v>
      </c>
      <c r="W300" s="65">
        <f t="shared" si="109"/>
        <v>0</v>
      </c>
      <c r="X300" s="65"/>
      <c r="Y300" s="65">
        <f t="shared" si="98"/>
        <v>0</v>
      </c>
      <c r="Z300" s="156">
        <f t="shared" si="98"/>
        <v>0</v>
      </c>
      <c r="AA300" s="80"/>
      <c r="AB300" s="65"/>
      <c r="AC300" s="15">
        <f t="shared" si="101"/>
        <v>0</v>
      </c>
      <c r="AD300" s="81">
        <f t="shared" si="102"/>
        <v>0</v>
      </c>
      <c r="AE300" s="13">
        <f t="shared" si="114"/>
        <v>0</v>
      </c>
      <c r="AF300" s="65">
        <v>0</v>
      </c>
      <c r="AG300" s="65">
        <f t="shared" si="106"/>
        <v>0</v>
      </c>
    </row>
    <row r="301" spans="1:33" ht="15" customHeight="1">
      <c r="B301" s="20"/>
      <c r="C301" s="94" t="s">
        <v>313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7"/>
        <v>0</v>
      </c>
      <c r="O301" s="32">
        <v>0</v>
      </c>
      <c r="P301" s="33"/>
      <c r="Q301" s="42"/>
      <c r="R301" s="49">
        <f t="shared" si="103"/>
        <v>0</v>
      </c>
      <c r="S301" s="63"/>
      <c r="T301" s="65">
        <f>G301+I301+K301+O301</f>
        <v>0</v>
      </c>
      <c r="U301" s="65">
        <v>0</v>
      </c>
      <c r="V301" s="65">
        <f t="shared" si="104"/>
        <v>0</v>
      </c>
      <c r="W301" s="65">
        <f t="shared" si="109"/>
        <v>0</v>
      </c>
      <c r="X301" s="65"/>
      <c r="Y301" s="65">
        <f t="shared" si="98"/>
        <v>0</v>
      </c>
      <c r="Z301" s="156">
        <f t="shared" si="98"/>
        <v>0</v>
      </c>
      <c r="AA301" s="80"/>
      <c r="AB301" s="65"/>
      <c r="AC301" s="15">
        <f t="shared" si="101"/>
        <v>0</v>
      </c>
      <c r="AD301" s="81">
        <f t="shared" si="102"/>
        <v>0</v>
      </c>
      <c r="AE301" s="13">
        <f t="shared" si="114"/>
        <v>0</v>
      </c>
      <c r="AF301" s="65">
        <v>0</v>
      </c>
      <c r="AG301" s="65">
        <f t="shared" si="106"/>
        <v>0</v>
      </c>
    </row>
    <row r="302" spans="1:33" ht="15" customHeight="1">
      <c r="A302" s="31" t="s">
        <v>94</v>
      </c>
      <c r="B302" s="20"/>
      <c r="C302" s="23" t="s">
        <v>283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7"/>
        <v>0</v>
      </c>
      <c r="O302" s="32">
        <v>0.8</v>
      </c>
      <c r="P302" s="33">
        <f>F302*O302</f>
        <v>1075916.8</v>
      </c>
      <c r="Q302" s="42"/>
      <c r="R302" s="49">
        <f t="shared" si="103"/>
        <v>0</v>
      </c>
      <c r="S302" s="63">
        <v>0.8</v>
      </c>
      <c r="T302" s="65">
        <f t="shared" ref="T302:T317" si="117">G302+I302+M302+Q302</f>
        <v>0</v>
      </c>
      <c r="U302" s="65">
        <v>0</v>
      </c>
      <c r="V302" s="65">
        <f t="shared" si="104"/>
        <v>0</v>
      </c>
      <c r="W302" s="65">
        <f t="shared" si="109"/>
        <v>0.8</v>
      </c>
      <c r="X302" s="65"/>
      <c r="Y302" s="65">
        <f t="shared" si="98"/>
        <v>0</v>
      </c>
      <c r="Z302" s="156">
        <f t="shared" si="98"/>
        <v>0</v>
      </c>
      <c r="AA302" s="80"/>
      <c r="AB302" s="65"/>
      <c r="AC302" s="15">
        <f t="shared" si="101"/>
        <v>1075916.8</v>
      </c>
      <c r="AD302" s="81">
        <f t="shared" si="102"/>
        <v>268979.19999999995</v>
      </c>
      <c r="AE302" s="13">
        <f t="shared" si="114"/>
        <v>0</v>
      </c>
      <c r="AF302" s="65">
        <v>0</v>
      </c>
      <c r="AG302" s="65">
        <f t="shared" si="106"/>
        <v>0</v>
      </c>
    </row>
    <row r="303" spans="1:33" ht="15" customHeight="1">
      <c r="A303" s="31" t="s">
        <v>94</v>
      </c>
      <c r="B303" s="20"/>
      <c r="C303" s="23" t="s">
        <v>284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7"/>
        <v>0</v>
      </c>
      <c r="O303" s="32">
        <v>0.2</v>
      </c>
      <c r="P303" s="33">
        <f>F302*O303</f>
        <v>268979.20000000001</v>
      </c>
      <c r="Q303" s="42"/>
      <c r="R303" s="49">
        <f t="shared" si="103"/>
        <v>0</v>
      </c>
      <c r="S303" s="63">
        <v>0.2</v>
      </c>
      <c r="T303" s="65">
        <f t="shared" si="117"/>
        <v>0</v>
      </c>
      <c r="U303" s="65">
        <v>0</v>
      </c>
      <c r="V303" s="65">
        <f t="shared" si="104"/>
        <v>0</v>
      </c>
      <c r="W303" s="65">
        <f t="shared" si="109"/>
        <v>0.2</v>
      </c>
      <c r="X303" s="65"/>
      <c r="Y303" s="65">
        <f t="shared" si="98"/>
        <v>0</v>
      </c>
      <c r="Z303" s="156">
        <f t="shared" si="98"/>
        <v>0</v>
      </c>
      <c r="AA303" s="80"/>
      <c r="AB303" s="65"/>
      <c r="AC303" s="15">
        <f t="shared" si="101"/>
        <v>268979.20000000001</v>
      </c>
      <c r="AD303" s="81">
        <f t="shared" si="102"/>
        <v>-268979.20000000001</v>
      </c>
      <c r="AE303" s="13">
        <f t="shared" si="114"/>
        <v>0</v>
      </c>
      <c r="AF303" s="65">
        <v>0</v>
      </c>
      <c r="AG303" s="65">
        <f t="shared" si="106"/>
        <v>0</v>
      </c>
    </row>
    <row r="304" spans="1:33" ht="15" customHeight="1">
      <c r="A304" s="31" t="s">
        <v>94</v>
      </c>
      <c r="B304" s="20"/>
      <c r="C304" s="23" t="s">
        <v>285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7"/>
        <v>0</v>
      </c>
      <c r="O304" s="32">
        <v>0.8</v>
      </c>
      <c r="P304" s="33">
        <f>F304*O304</f>
        <v>537958.40000000002</v>
      </c>
      <c r="Q304" s="42"/>
      <c r="R304" s="49">
        <f t="shared" si="103"/>
        <v>0</v>
      </c>
      <c r="S304" s="63">
        <v>0.8</v>
      </c>
      <c r="T304" s="65">
        <f t="shared" si="117"/>
        <v>0</v>
      </c>
      <c r="U304" s="65">
        <v>0</v>
      </c>
      <c r="V304" s="65">
        <f t="shared" si="104"/>
        <v>0</v>
      </c>
      <c r="W304" s="65">
        <f t="shared" si="109"/>
        <v>0.8</v>
      </c>
      <c r="X304" s="65"/>
      <c r="Y304" s="65">
        <f t="shared" si="98"/>
        <v>0</v>
      </c>
      <c r="Z304" s="156">
        <f t="shared" si="98"/>
        <v>0</v>
      </c>
      <c r="AA304" s="80"/>
      <c r="AB304" s="65"/>
      <c r="AC304" s="15">
        <f t="shared" si="101"/>
        <v>537958.40000000002</v>
      </c>
      <c r="AD304" s="81">
        <f t="shared" si="102"/>
        <v>134489.59999999998</v>
      </c>
      <c r="AE304" s="13">
        <f t="shared" si="114"/>
        <v>0</v>
      </c>
      <c r="AF304" s="65">
        <v>0</v>
      </c>
      <c r="AG304" s="65">
        <f t="shared" si="106"/>
        <v>0</v>
      </c>
    </row>
    <row r="305" spans="1:33" ht="15" customHeight="1">
      <c r="A305" s="31" t="s">
        <v>94</v>
      </c>
      <c r="B305" s="20"/>
      <c r="C305" s="23" t="s">
        <v>286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7"/>
        <v>0</v>
      </c>
      <c r="O305" s="32">
        <v>0.2</v>
      </c>
      <c r="P305" s="33">
        <f>F304*O305</f>
        <v>134489.60000000001</v>
      </c>
      <c r="Q305" s="42"/>
      <c r="R305" s="49">
        <f t="shared" si="103"/>
        <v>0</v>
      </c>
      <c r="S305" s="63">
        <v>0.2</v>
      </c>
      <c r="T305" s="65">
        <f t="shared" si="117"/>
        <v>0</v>
      </c>
      <c r="U305" s="65">
        <v>0</v>
      </c>
      <c r="V305" s="65">
        <f t="shared" si="104"/>
        <v>0</v>
      </c>
      <c r="W305" s="65">
        <f t="shared" si="109"/>
        <v>0.2</v>
      </c>
      <c r="X305" s="65"/>
      <c r="Y305" s="65">
        <f t="shared" si="98"/>
        <v>0</v>
      </c>
      <c r="Z305" s="156">
        <f t="shared" si="98"/>
        <v>0</v>
      </c>
      <c r="AA305" s="80"/>
      <c r="AB305" s="65"/>
      <c r="AC305" s="15">
        <f t="shared" si="101"/>
        <v>134489.60000000001</v>
      </c>
      <c r="AD305" s="81">
        <f t="shared" si="102"/>
        <v>-134489.60000000001</v>
      </c>
      <c r="AE305" s="13">
        <f t="shared" si="114"/>
        <v>0</v>
      </c>
      <c r="AF305" s="65">
        <v>0</v>
      </c>
      <c r="AG305" s="65">
        <f t="shared" si="106"/>
        <v>0</v>
      </c>
    </row>
    <row r="306" spans="1:33" ht="15" customHeight="1">
      <c r="A306" s="31" t="s">
        <v>94</v>
      </c>
      <c r="B306" s="20"/>
      <c r="C306" s="23" t="s">
        <v>287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7"/>
        <v>0</v>
      </c>
      <c r="O306" s="32">
        <v>0.8</v>
      </c>
      <c r="P306" s="33">
        <f>F306*O306</f>
        <v>1075916.8</v>
      </c>
      <c r="Q306" s="42"/>
      <c r="R306" s="49">
        <f t="shared" si="103"/>
        <v>0</v>
      </c>
      <c r="S306" s="63">
        <v>0.8</v>
      </c>
      <c r="T306" s="65">
        <f t="shared" si="117"/>
        <v>0</v>
      </c>
      <c r="U306" s="65">
        <v>0</v>
      </c>
      <c r="V306" s="65">
        <f t="shared" si="104"/>
        <v>0</v>
      </c>
      <c r="W306" s="65">
        <f t="shared" si="109"/>
        <v>0.8</v>
      </c>
      <c r="X306" s="65"/>
      <c r="Y306" s="65">
        <f t="shared" si="98"/>
        <v>0</v>
      </c>
      <c r="Z306" s="156">
        <f t="shared" si="98"/>
        <v>0</v>
      </c>
      <c r="AA306" s="80"/>
      <c r="AB306" s="65"/>
      <c r="AC306" s="15">
        <f t="shared" si="101"/>
        <v>1075916.8</v>
      </c>
      <c r="AD306" s="81">
        <f t="shared" si="102"/>
        <v>268979.19999999995</v>
      </c>
      <c r="AE306" s="13">
        <f t="shared" si="114"/>
        <v>0</v>
      </c>
      <c r="AF306" s="65">
        <v>0</v>
      </c>
      <c r="AG306" s="65">
        <f t="shared" si="106"/>
        <v>0</v>
      </c>
    </row>
    <row r="307" spans="1:33" ht="15" customHeight="1">
      <c r="A307" s="31" t="s">
        <v>94</v>
      </c>
      <c r="B307" s="20"/>
      <c r="C307" s="23" t="s">
        <v>288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7"/>
        <v>0</v>
      </c>
      <c r="O307" s="32">
        <v>0.2</v>
      </c>
      <c r="P307" s="33">
        <f>+O307*F306</f>
        <v>268979.20000000001</v>
      </c>
      <c r="Q307" s="42"/>
      <c r="R307" s="49">
        <f t="shared" si="103"/>
        <v>0</v>
      </c>
      <c r="S307" s="63">
        <v>0.2</v>
      </c>
      <c r="T307" s="65">
        <f t="shared" si="117"/>
        <v>0</v>
      </c>
      <c r="U307" s="65">
        <v>0</v>
      </c>
      <c r="V307" s="65">
        <f t="shared" si="104"/>
        <v>0</v>
      </c>
      <c r="W307" s="65">
        <f t="shared" si="109"/>
        <v>0.2</v>
      </c>
      <c r="X307" s="65"/>
      <c r="Y307" s="65">
        <f t="shared" si="98"/>
        <v>0</v>
      </c>
      <c r="Z307" s="156">
        <f t="shared" si="98"/>
        <v>0</v>
      </c>
      <c r="AA307" s="80"/>
      <c r="AB307" s="65"/>
      <c r="AC307" s="15">
        <f t="shared" si="101"/>
        <v>268979.20000000001</v>
      </c>
      <c r="AD307" s="81">
        <f t="shared" si="102"/>
        <v>-268979.20000000001</v>
      </c>
      <c r="AE307" s="13">
        <f t="shared" si="114"/>
        <v>0</v>
      </c>
      <c r="AF307" s="65">
        <v>0</v>
      </c>
      <c r="AG307" s="65">
        <f t="shared" si="106"/>
        <v>0</v>
      </c>
    </row>
    <row r="308" spans="1:33" ht="15" customHeight="1">
      <c r="A308" s="31" t="s">
        <v>94</v>
      </c>
      <c r="B308" s="20"/>
      <c r="C308" s="23" t="s">
        <v>289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7"/>
        <v>0</v>
      </c>
      <c r="O308" s="32">
        <v>0.8</v>
      </c>
      <c r="P308" s="33">
        <f>F308*O308</f>
        <v>537958.40000000002</v>
      </c>
      <c r="Q308" s="42"/>
      <c r="R308" s="49">
        <f t="shared" si="103"/>
        <v>0</v>
      </c>
      <c r="S308" s="63">
        <v>0.8</v>
      </c>
      <c r="T308" s="65">
        <f t="shared" si="117"/>
        <v>0</v>
      </c>
      <c r="U308" s="65">
        <v>0</v>
      </c>
      <c r="V308" s="65">
        <f t="shared" si="104"/>
        <v>0</v>
      </c>
      <c r="W308" s="65">
        <f t="shared" si="109"/>
        <v>0.8</v>
      </c>
      <c r="X308" s="65"/>
      <c r="Y308" s="65">
        <f t="shared" ref="Y308:Z354" si="118">G308+I308+M308+Q308</f>
        <v>0</v>
      </c>
      <c r="Z308" s="156">
        <f t="shared" si="118"/>
        <v>0</v>
      </c>
      <c r="AA308" s="80"/>
      <c r="AB308" s="65"/>
      <c r="AC308" s="15">
        <f t="shared" si="101"/>
        <v>537958.40000000002</v>
      </c>
      <c r="AD308" s="81">
        <f t="shared" si="102"/>
        <v>134489.59999999998</v>
      </c>
      <c r="AE308" s="13">
        <f t="shared" si="114"/>
        <v>0</v>
      </c>
      <c r="AF308" s="65">
        <v>0</v>
      </c>
      <c r="AG308" s="65">
        <f t="shared" si="106"/>
        <v>0</v>
      </c>
    </row>
    <row r="309" spans="1:33" ht="15" customHeight="1">
      <c r="A309" s="31" t="s">
        <v>94</v>
      </c>
      <c r="B309" s="20"/>
      <c r="C309" s="23" t="s">
        <v>290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7"/>
        <v>0</v>
      </c>
      <c r="O309" s="32">
        <v>0.2</v>
      </c>
      <c r="P309" s="33">
        <f>+O309*F308</f>
        <v>134489.60000000001</v>
      </c>
      <c r="Q309" s="42"/>
      <c r="R309" s="49">
        <f t="shared" si="103"/>
        <v>0</v>
      </c>
      <c r="S309" s="63">
        <v>0.2</v>
      </c>
      <c r="T309" s="65">
        <f t="shared" si="117"/>
        <v>0</v>
      </c>
      <c r="U309" s="65">
        <v>0</v>
      </c>
      <c r="V309" s="65">
        <f t="shared" si="104"/>
        <v>0</v>
      </c>
      <c r="W309" s="65">
        <f t="shared" si="109"/>
        <v>0.2</v>
      </c>
      <c r="X309" s="65"/>
      <c r="Y309" s="65">
        <f t="shared" si="118"/>
        <v>0</v>
      </c>
      <c r="Z309" s="156">
        <f t="shared" si="118"/>
        <v>0</v>
      </c>
      <c r="AA309" s="80"/>
      <c r="AB309" s="65"/>
      <c r="AC309" s="15">
        <f t="shared" si="101"/>
        <v>134489.60000000001</v>
      </c>
      <c r="AD309" s="81">
        <f t="shared" si="102"/>
        <v>-134489.60000000001</v>
      </c>
      <c r="AE309" s="13">
        <f t="shared" si="114"/>
        <v>0</v>
      </c>
      <c r="AF309" s="65">
        <v>0</v>
      </c>
      <c r="AG309" s="65">
        <f t="shared" si="106"/>
        <v>0</v>
      </c>
    </row>
    <row r="310" spans="1:33" ht="15" customHeight="1">
      <c r="A310" s="31" t="s">
        <v>94</v>
      </c>
      <c r="B310" s="20"/>
      <c r="C310" s="23" t="s">
        <v>291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7"/>
        <v>0</v>
      </c>
      <c r="O310" s="32">
        <v>0.8</v>
      </c>
      <c r="P310" s="33">
        <f>F310*O310</f>
        <v>537958.40000000002</v>
      </c>
      <c r="Q310" s="42"/>
      <c r="R310" s="49">
        <f t="shared" si="103"/>
        <v>0</v>
      </c>
      <c r="S310" s="63">
        <v>0.8</v>
      </c>
      <c r="T310" s="65">
        <f t="shared" si="117"/>
        <v>0</v>
      </c>
      <c r="U310" s="65">
        <v>0</v>
      </c>
      <c r="V310" s="65">
        <f t="shared" si="104"/>
        <v>0</v>
      </c>
      <c r="W310" s="65">
        <f t="shared" si="109"/>
        <v>0.8</v>
      </c>
      <c r="X310" s="65"/>
      <c r="Y310" s="65">
        <f t="shared" si="118"/>
        <v>0</v>
      </c>
      <c r="Z310" s="156">
        <f t="shared" si="118"/>
        <v>0</v>
      </c>
      <c r="AA310" s="80"/>
      <c r="AB310" s="65"/>
      <c r="AC310" s="15">
        <f t="shared" si="101"/>
        <v>537958.40000000002</v>
      </c>
      <c r="AD310" s="81">
        <f t="shared" si="102"/>
        <v>134489.59999999998</v>
      </c>
      <c r="AE310" s="13">
        <f t="shared" si="114"/>
        <v>0</v>
      </c>
      <c r="AF310" s="65">
        <v>0</v>
      </c>
      <c r="AG310" s="65">
        <f t="shared" si="106"/>
        <v>0</v>
      </c>
    </row>
    <row r="311" spans="1:33" ht="15" customHeight="1">
      <c r="A311" s="31" t="s">
        <v>94</v>
      </c>
      <c r="B311" s="20"/>
      <c r="C311" s="23" t="s">
        <v>292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7"/>
        <v>0</v>
      </c>
      <c r="O311" s="32">
        <v>0.2</v>
      </c>
      <c r="P311" s="33">
        <f>+O311*F310</f>
        <v>134489.60000000001</v>
      </c>
      <c r="Q311" s="42"/>
      <c r="R311" s="49">
        <f t="shared" si="103"/>
        <v>0</v>
      </c>
      <c r="S311" s="63">
        <v>0.2</v>
      </c>
      <c r="T311" s="65">
        <f t="shared" si="117"/>
        <v>0</v>
      </c>
      <c r="U311" s="65">
        <v>0</v>
      </c>
      <c r="V311" s="65">
        <f t="shared" si="104"/>
        <v>0</v>
      </c>
      <c r="W311" s="65">
        <f t="shared" si="109"/>
        <v>0.2</v>
      </c>
      <c r="X311" s="65"/>
      <c r="Y311" s="65">
        <f t="shared" si="118"/>
        <v>0</v>
      </c>
      <c r="Z311" s="156">
        <f t="shared" si="118"/>
        <v>0</v>
      </c>
      <c r="AA311" s="80"/>
      <c r="AB311" s="65"/>
      <c r="AC311" s="15">
        <f t="shared" si="101"/>
        <v>134489.60000000001</v>
      </c>
      <c r="AD311" s="81">
        <f t="shared" si="102"/>
        <v>-134489.60000000001</v>
      </c>
      <c r="AE311" s="13">
        <f t="shared" si="114"/>
        <v>0</v>
      </c>
      <c r="AF311" s="65">
        <v>0</v>
      </c>
      <c r="AG311" s="65">
        <f t="shared" si="106"/>
        <v>0</v>
      </c>
    </row>
    <row r="312" spans="1:33" s="3" customFormat="1" ht="15" customHeight="1">
      <c r="A312" s="8" t="s">
        <v>94</v>
      </c>
      <c r="B312" s="20"/>
      <c r="C312" s="23" t="s">
        <v>293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7"/>
        <v>537958.40000000002</v>
      </c>
      <c r="O312" s="32">
        <v>0</v>
      </c>
      <c r="P312" s="33">
        <f>F312*O312</f>
        <v>0</v>
      </c>
      <c r="Q312" s="42"/>
      <c r="R312" s="49">
        <f t="shared" si="103"/>
        <v>0</v>
      </c>
      <c r="S312" s="66">
        <v>0.8</v>
      </c>
      <c r="T312" s="65">
        <f t="shared" si="117"/>
        <v>0.8</v>
      </c>
      <c r="U312" s="65">
        <v>0.8</v>
      </c>
      <c r="V312" s="65">
        <f t="shared" si="104"/>
        <v>0</v>
      </c>
      <c r="W312" s="65">
        <f t="shared" si="109"/>
        <v>0</v>
      </c>
      <c r="X312" s="65"/>
      <c r="Y312" s="65">
        <f t="shared" si="118"/>
        <v>0.8</v>
      </c>
      <c r="Z312" s="156">
        <f t="shared" si="118"/>
        <v>537958.40000000002</v>
      </c>
      <c r="AA312" s="80"/>
      <c r="AB312" s="65"/>
      <c r="AC312" s="12">
        <f t="shared" si="101"/>
        <v>537958.40000000002</v>
      </c>
      <c r="AD312" s="88">
        <f t="shared" si="102"/>
        <v>134489.59999999998</v>
      </c>
      <c r="AE312" s="13">
        <f t="shared" si="114"/>
        <v>0.8</v>
      </c>
      <c r="AF312" s="65">
        <v>0.8</v>
      </c>
      <c r="AG312" s="65">
        <f t="shared" si="106"/>
        <v>0</v>
      </c>
    </row>
    <row r="313" spans="1:33" ht="15" customHeight="1">
      <c r="A313" s="31" t="s">
        <v>94</v>
      </c>
      <c r="B313" s="20"/>
      <c r="C313" s="23" t="s">
        <v>294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7"/>
        <v>0</v>
      </c>
      <c r="O313" s="32">
        <v>0.2</v>
      </c>
      <c r="P313" s="33">
        <f>O313*F312</f>
        <v>134489.60000000001</v>
      </c>
      <c r="Q313" s="42"/>
      <c r="R313" s="49">
        <f t="shared" si="103"/>
        <v>0</v>
      </c>
      <c r="S313" s="63">
        <v>0.2</v>
      </c>
      <c r="T313" s="65">
        <f t="shared" si="117"/>
        <v>0</v>
      </c>
      <c r="U313" s="65">
        <v>0</v>
      </c>
      <c r="V313" s="65">
        <f t="shared" si="104"/>
        <v>0</v>
      </c>
      <c r="W313" s="65">
        <f t="shared" si="109"/>
        <v>0.2</v>
      </c>
      <c r="X313" s="65"/>
      <c r="Y313" s="65">
        <f t="shared" si="118"/>
        <v>0</v>
      </c>
      <c r="Z313" s="156">
        <f t="shared" si="118"/>
        <v>0</v>
      </c>
      <c r="AA313" s="80"/>
      <c r="AB313" s="65"/>
      <c r="AC313" s="15">
        <f t="shared" si="101"/>
        <v>134489.60000000001</v>
      </c>
      <c r="AD313" s="81">
        <f t="shared" si="102"/>
        <v>-134489.60000000001</v>
      </c>
      <c r="AE313" s="13">
        <f t="shared" si="114"/>
        <v>0</v>
      </c>
      <c r="AF313" s="65">
        <v>0</v>
      </c>
      <c r="AG313" s="65">
        <f t="shared" si="106"/>
        <v>0</v>
      </c>
    </row>
    <row r="314" spans="1:33" ht="15" customHeight="1">
      <c r="A314" s="31" t="s">
        <v>94</v>
      </c>
      <c r="B314" s="20"/>
      <c r="C314" s="23" t="s">
        <v>314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7"/>
        <v>0</v>
      </c>
      <c r="O314" s="32">
        <v>0.8</v>
      </c>
      <c r="P314" s="33">
        <f>+O314*$F314</f>
        <v>537958.40000000002</v>
      </c>
      <c r="Q314" s="42"/>
      <c r="R314" s="49">
        <f t="shared" si="103"/>
        <v>0</v>
      </c>
      <c r="S314" s="63">
        <v>0.8</v>
      </c>
      <c r="T314" s="65">
        <f t="shared" si="117"/>
        <v>0</v>
      </c>
      <c r="U314" s="65">
        <v>0</v>
      </c>
      <c r="V314" s="65">
        <f t="shared" si="104"/>
        <v>0</v>
      </c>
      <c r="W314" s="65">
        <f t="shared" si="109"/>
        <v>0.8</v>
      </c>
      <c r="X314" s="65"/>
      <c r="Y314" s="65">
        <f t="shared" si="118"/>
        <v>0</v>
      </c>
      <c r="Z314" s="156">
        <f t="shared" si="118"/>
        <v>0</v>
      </c>
      <c r="AA314" s="80"/>
      <c r="AB314" s="65"/>
      <c r="AC314" s="15">
        <f t="shared" si="101"/>
        <v>537958.40000000002</v>
      </c>
      <c r="AD314" s="81">
        <f t="shared" si="102"/>
        <v>134489.59999999998</v>
      </c>
      <c r="AE314" s="13">
        <f t="shared" si="114"/>
        <v>0</v>
      </c>
      <c r="AF314" s="65">
        <v>0</v>
      </c>
      <c r="AG314" s="65">
        <f t="shared" si="106"/>
        <v>0</v>
      </c>
    </row>
    <row r="315" spans="1:33" ht="15" customHeight="1">
      <c r="A315" s="31" t="s">
        <v>94</v>
      </c>
      <c r="B315" s="20"/>
      <c r="C315" s="23" t="s">
        <v>315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7"/>
        <v>0</v>
      </c>
      <c r="O315" s="32">
        <v>0.2</v>
      </c>
      <c r="P315" s="33">
        <f>F314*O315</f>
        <v>134489.60000000001</v>
      </c>
      <c r="Q315" s="42"/>
      <c r="R315" s="49">
        <f t="shared" si="103"/>
        <v>0</v>
      </c>
      <c r="S315" s="63">
        <v>0.2</v>
      </c>
      <c r="T315" s="65">
        <f t="shared" si="117"/>
        <v>0</v>
      </c>
      <c r="U315" s="65">
        <v>0</v>
      </c>
      <c r="V315" s="65">
        <f t="shared" si="104"/>
        <v>0</v>
      </c>
      <c r="W315" s="65">
        <f t="shared" si="109"/>
        <v>0.2</v>
      </c>
      <c r="X315" s="65"/>
      <c r="Y315" s="65">
        <f t="shared" si="118"/>
        <v>0</v>
      </c>
      <c r="Z315" s="156">
        <f t="shared" si="118"/>
        <v>0</v>
      </c>
      <c r="AA315" s="80"/>
      <c r="AB315" s="65"/>
      <c r="AC315" s="15">
        <f t="shared" si="101"/>
        <v>134489.60000000001</v>
      </c>
      <c r="AD315" s="81">
        <f t="shared" si="102"/>
        <v>-134489.60000000001</v>
      </c>
      <c r="AE315" s="13">
        <f t="shared" si="114"/>
        <v>0</v>
      </c>
      <c r="AF315" s="65">
        <v>0</v>
      </c>
      <c r="AG315" s="65">
        <f t="shared" si="106"/>
        <v>0</v>
      </c>
    </row>
    <row r="316" spans="1:33" ht="15" customHeight="1">
      <c r="A316" s="31" t="s">
        <v>94</v>
      </c>
      <c r="B316" s="20" t="s">
        <v>34</v>
      </c>
      <c r="C316" s="102" t="s">
        <v>296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7"/>
        <v>0</v>
      </c>
      <c r="O316" s="32">
        <v>1</v>
      </c>
      <c r="P316" s="33">
        <f>+O316*$F316</f>
        <v>672448</v>
      </c>
      <c r="Q316" s="157">
        <v>0.5</v>
      </c>
      <c r="R316" s="49">
        <f t="shared" si="103"/>
        <v>336224</v>
      </c>
      <c r="S316" s="63">
        <v>1</v>
      </c>
      <c r="T316" s="65">
        <f t="shared" si="117"/>
        <v>0.5</v>
      </c>
      <c r="U316" s="65">
        <v>0.7</v>
      </c>
      <c r="V316" s="65">
        <f t="shared" si="104"/>
        <v>-0.19999999999999996</v>
      </c>
      <c r="W316" s="65">
        <f t="shared" si="109"/>
        <v>0.5</v>
      </c>
      <c r="X316" s="65"/>
      <c r="Y316" s="65">
        <f t="shared" si="118"/>
        <v>0.5</v>
      </c>
      <c r="Z316" s="156">
        <f t="shared" si="118"/>
        <v>336224</v>
      </c>
      <c r="AA316" s="93">
        <v>0.8</v>
      </c>
      <c r="AB316" s="65"/>
      <c r="AC316" s="15">
        <f t="shared" si="101"/>
        <v>672448</v>
      </c>
      <c r="AD316" s="81">
        <f t="shared" si="102"/>
        <v>0</v>
      </c>
      <c r="AE316" s="13">
        <f t="shared" si="114"/>
        <v>0.5</v>
      </c>
      <c r="AF316" s="65">
        <v>0.7</v>
      </c>
      <c r="AG316" s="65">
        <f t="shared" si="106"/>
        <v>-0.19999999999999996</v>
      </c>
    </row>
    <row r="317" spans="1:33" ht="15" customHeight="1">
      <c r="A317" s="31" t="s">
        <v>297</v>
      </c>
      <c r="B317" s="20" t="s">
        <v>36</v>
      </c>
      <c r="C317" s="94" t="s">
        <v>299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7"/>
        <v>0</v>
      </c>
      <c r="O317" s="32">
        <v>1</v>
      </c>
      <c r="P317" s="33">
        <f>+O317*$F317</f>
        <v>1344896</v>
      </c>
      <c r="Q317" s="42"/>
      <c r="R317" s="49">
        <f t="shared" si="103"/>
        <v>0</v>
      </c>
      <c r="S317" s="63">
        <v>1</v>
      </c>
      <c r="T317" s="65">
        <f t="shared" si="117"/>
        <v>0</v>
      </c>
      <c r="U317" s="65">
        <v>0</v>
      </c>
      <c r="V317" s="65">
        <f t="shared" si="104"/>
        <v>0</v>
      </c>
      <c r="W317" s="65">
        <f t="shared" si="109"/>
        <v>1</v>
      </c>
      <c r="X317" s="65"/>
      <c r="Y317" s="65">
        <f t="shared" si="118"/>
        <v>0</v>
      </c>
      <c r="Z317" s="156">
        <f t="shared" si="118"/>
        <v>0</v>
      </c>
      <c r="AA317" s="80"/>
      <c r="AB317" s="65"/>
      <c r="AC317" s="15">
        <f t="shared" si="101"/>
        <v>1344896</v>
      </c>
      <c r="AD317" s="81">
        <f t="shared" si="102"/>
        <v>0</v>
      </c>
      <c r="AE317" s="13">
        <f t="shared" si="114"/>
        <v>0</v>
      </c>
      <c r="AF317" s="65">
        <v>0</v>
      </c>
      <c r="AG317" s="65">
        <f t="shared" si="106"/>
        <v>0</v>
      </c>
    </row>
    <row r="318" spans="1:33" s="2" customFormat="1" ht="21.95" customHeight="1">
      <c r="A318" s="26"/>
      <c r="B318" s="100" t="s">
        <v>316</v>
      </c>
      <c r="C318" s="28" t="s">
        <v>317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7"/>
        <v>0</v>
      </c>
      <c r="O318" s="30">
        <v>0</v>
      </c>
      <c r="P318" s="30"/>
      <c r="Q318" s="51"/>
      <c r="R318" s="52">
        <f t="shared" si="103"/>
        <v>0</v>
      </c>
      <c r="S318" s="64"/>
      <c r="T318" s="67">
        <f>G318+I318+K318+O318</f>
        <v>0</v>
      </c>
      <c r="U318" s="67">
        <v>0</v>
      </c>
      <c r="V318" s="65">
        <f t="shared" si="104"/>
        <v>0</v>
      </c>
      <c r="W318" s="67"/>
      <c r="X318" s="67"/>
      <c r="Y318" s="67">
        <f t="shared" si="118"/>
        <v>0</v>
      </c>
      <c r="Z318" s="156">
        <f t="shared" si="118"/>
        <v>0</v>
      </c>
      <c r="AA318" s="82"/>
      <c r="AB318" s="67"/>
      <c r="AC318" s="78">
        <f t="shared" si="101"/>
        <v>0</v>
      </c>
      <c r="AD318" s="83">
        <f t="shared" si="102"/>
        <v>0</v>
      </c>
      <c r="AE318" s="79">
        <f t="shared" si="114"/>
        <v>0</v>
      </c>
      <c r="AF318" s="67">
        <v>0</v>
      </c>
      <c r="AG318" s="65">
        <f t="shared" si="106"/>
        <v>0</v>
      </c>
    </row>
    <row r="319" spans="1:33" s="4" customFormat="1" ht="21.95" customHeight="1">
      <c r="A319" s="36"/>
      <c r="B319" s="37">
        <v>1</v>
      </c>
      <c r="C319" s="38" t="s">
        <v>318</v>
      </c>
      <c r="D319" s="104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7"/>
        <v>0</v>
      </c>
      <c r="O319" s="40">
        <v>0</v>
      </c>
      <c r="P319" s="40"/>
      <c r="Q319" s="57"/>
      <c r="R319" s="58">
        <f t="shared" si="103"/>
        <v>0</v>
      </c>
      <c r="S319" s="68"/>
      <c r="T319" s="69">
        <f>G319+I319+K319+O319</f>
        <v>0</v>
      </c>
      <c r="U319" s="69">
        <v>0</v>
      </c>
      <c r="V319" s="65">
        <f t="shared" si="104"/>
        <v>0</v>
      </c>
      <c r="W319" s="69"/>
      <c r="X319" s="69"/>
      <c r="Y319" s="69">
        <f t="shared" si="118"/>
        <v>0</v>
      </c>
      <c r="Z319" s="156">
        <f t="shared" si="118"/>
        <v>0</v>
      </c>
      <c r="AA319" s="84"/>
      <c r="AB319" s="69"/>
      <c r="AC319" s="85">
        <f t="shared" si="101"/>
        <v>0</v>
      </c>
      <c r="AD319" s="86">
        <f t="shared" si="102"/>
        <v>0</v>
      </c>
      <c r="AE319" s="87">
        <f t="shared" si="114"/>
        <v>0</v>
      </c>
      <c r="AF319" s="69">
        <v>0</v>
      </c>
      <c r="AG319" s="65">
        <f t="shared" si="106"/>
        <v>0</v>
      </c>
    </row>
    <row r="320" spans="1:33" s="3" customFormat="1" ht="15" customHeight="1">
      <c r="A320" s="8" t="s">
        <v>94</v>
      </c>
      <c r="B320" s="20" t="s">
        <v>23</v>
      </c>
      <c r="C320" s="90" t="s">
        <v>319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9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20">+K320*$F320</f>
        <v>0</v>
      </c>
      <c r="M320" s="42">
        <v>0</v>
      </c>
      <c r="N320" s="49">
        <f t="shared" si="107"/>
        <v>0</v>
      </c>
      <c r="O320" s="32">
        <v>0.7</v>
      </c>
      <c r="P320" s="33">
        <f t="shared" ref="P320:P338" si="121">+O320*$F320</f>
        <v>2353568</v>
      </c>
      <c r="Q320" s="42">
        <v>0.2</v>
      </c>
      <c r="R320" s="49">
        <f t="shared" si="103"/>
        <v>672448.00000000012</v>
      </c>
      <c r="S320" s="66">
        <v>0.8</v>
      </c>
      <c r="T320" s="65">
        <f t="shared" ref="T320:T338" si="122">G320+I320+M320+Q320</f>
        <v>0.30000000000000004</v>
      </c>
      <c r="U320" s="65">
        <v>0.3</v>
      </c>
      <c r="V320" s="65">
        <f t="shared" si="104"/>
        <v>0</v>
      </c>
      <c r="W320" s="65">
        <f t="shared" ref="W320:W354" si="123">S320-T320</f>
        <v>0.5</v>
      </c>
      <c r="X320" s="65"/>
      <c r="Y320" s="65">
        <f t="shared" si="118"/>
        <v>0.30000000000000004</v>
      </c>
      <c r="Z320" s="156">
        <f t="shared" si="118"/>
        <v>1008672.0000000002</v>
      </c>
      <c r="AA320" s="93">
        <v>0.8</v>
      </c>
      <c r="AB320" s="65"/>
      <c r="AC320" s="15">
        <f t="shared" si="101"/>
        <v>2689792</v>
      </c>
      <c r="AD320" s="81">
        <f t="shared" si="102"/>
        <v>672448.00000000047</v>
      </c>
      <c r="AE320" s="13">
        <f t="shared" si="114"/>
        <v>0.30000000000000004</v>
      </c>
      <c r="AF320" s="65">
        <v>0.3</v>
      </c>
      <c r="AG320" s="65">
        <f t="shared" si="106"/>
        <v>0</v>
      </c>
    </row>
    <row r="321" spans="1:33" ht="15" customHeight="1">
      <c r="A321" s="8" t="s">
        <v>94</v>
      </c>
      <c r="B321" s="20" t="s">
        <v>25</v>
      </c>
      <c r="C321" s="23" t="s">
        <v>320</v>
      </c>
      <c r="D321" s="24"/>
      <c r="E321" s="42"/>
      <c r="F321" s="25"/>
      <c r="G321" s="32">
        <v>0</v>
      </c>
      <c r="H321" s="33">
        <f t="shared" si="119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7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3">
        <v>0.2</v>
      </c>
      <c r="T321" s="65">
        <f t="shared" si="122"/>
        <v>0.05</v>
      </c>
      <c r="U321" s="65">
        <v>0.05</v>
      </c>
      <c r="V321" s="65">
        <f t="shared" si="104"/>
        <v>0</v>
      </c>
      <c r="W321" s="65">
        <f t="shared" si="123"/>
        <v>0.15000000000000002</v>
      </c>
      <c r="X321" s="65"/>
      <c r="Y321" s="65">
        <f t="shared" si="118"/>
        <v>0.05</v>
      </c>
      <c r="Z321" s="156">
        <f t="shared" si="118"/>
        <v>168112.00000000003</v>
      </c>
      <c r="AA321" s="80"/>
      <c r="AB321" s="65"/>
      <c r="AC321" s="15">
        <f t="shared" si="101"/>
        <v>672448.00000000012</v>
      </c>
      <c r="AD321" s="81">
        <f t="shared" si="102"/>
        <v>-672448.00000000012</v>
      </c>
      <c r="AE321" s="13">
        <f t="shared" si="114"/>
        <v>0.05</v>
      </c>
      <c r="AF321" s="65">
        <v>0.05</v>
      </c>
      <c r="AG321" s="65">
        <f t="shared" si="106"/>
        <v>0</v>
      </c>
    </row>
    <row r="322" spans="1:33" ht="15" customHeight="1">
      <c r="A322" s="8" t="s">
        <v>94</v>
      </c>
      <c r="B322" s="20" t="s">
        <v>34</v>
      </c>
      <c r="C322" s="90" t="s">
        <v>321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9"/>
        <v>0</v>
      </c>
      <c r="I322" s="32">
        <v>0</v>
      </c>
      <c r="J322" s="33"/>
      <c r="K322" s="53">
        <v>0</v>
      </c>
      <c r="L322" s="33">
        <f t="shared" si="120"/>
        <v>0</v>
      </c>
      <c r="M322" s="42">
        <v>0</v>
      </c>
      <c r="N322" s="49">
        <f t="shared" si="107"/>
        <v>0</v>
      </c>
      <c r="O322" s="32">
        <v>0.8</v>
      </c>
      <c r="P322" s="33">
        <f t="shared" si="121"/>
        <v>2689792.0000000005</v>
      </c>
      <c r="Q322" s="42">
        <v>0.4</v>
      </c>
      <c r="R322" s="49">
        <f t="shared" si="103"/>
        <v>1344896.0000000002</v>
      </c>
      <c r="S322" s="63">
        <v>0.8</v>
      </c>
      <c r="T322" s="65">
        <f t="shared" si="122"/>
        <v>0.4</v>
      </c>
      <c r="U322" s="65">
        <v>0.1</v>
      </c>
      <c r="V322" s="65">
        <f t="shared" si="104"/>
        <v>0.30000000000000004</v>
      </c>
      <c r="W322" s="65">
        <f t="shared" si="123"/>
        <v>0.4</v>
      </c>
      <c r="X322" s="65"/>
      <c r="Y322" s="65">
        <f t="shared" si="118"/>
        <v>0.4</v>
      </c>
      <c r="Z322" s="156">
        <f t="shared" si="118"/>
        <v>1344896.0000000002</v>
      </c>
      <c r="AA322" s="93">
        <v>0.7</v>
      </c>
      <c r="AB322" s="65"/>
      <c r="AC322" s="15">
        <f t="shared" si="101"/>
        <v>2689792.0000000005</v>
      </c>
      <c r="AD322" s="81">
        <f t="shared" si="102"/>
        <v>672448</v>
      </c>
      <c r="AE322" s="13">
        <f t="shared" si="114"/>
        <v>0.4</v>
      </c>
      <c r="AF322" s="65">
        <v>0.1</v>
      </c>
      <c r="AG322" s="65">
        <f t="shared" si="106"/>
        <v>0.30000000000000004</v>
      </c>
    </row>
    <row r="323" spans="1:33" ht="15" customHeight="1">
      <c r="A323" s="8" t="s">
        <v>94</v>
      </c>
      <c r="B323" s="20" t="s">
        <v>36</v>
      </c>
      <c r="C323" s="23" t="s">
        <v>322</v>
      </c>
      <c r="D323" s="24"/>
      <c r="E323" s="42"/>
      <c r="F323" s="25"/>
      <c r="G323" s="32">
        <v>0</v>
      </c>
      <c r="H323" s="33">
        <f t="shared" si="119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7"/>
        <v>0</v>
      </c>
      <c r="O323" s="32">
        <v>0.2</v>
      </c>
      <c r="P323" s="33">
        <f>F322*O323</f>
        <v>672448.00000000012</v>
      </c>
      <c r="Q323" s="42"/>
      <c r="R323" s="49">
        <f t="shared" si="103"/>
        <v>0</v>
      </c>
      <c r="S323" s="63">
        <v>0.2</v>
      </c>
      <c r="T323" s="65">
        <f t="shared" si="122"/>
        <v>0</v>
      </c>
      <c r="U323" s="65">
        <v>0</v>
      </c>
      <c r="V323" s="65">
        <f t="shared" si="104"/>
        <v>0</v>
      </c>
      <c r="W323" s="65">
        <f t="shared" si="123"/>
        <v>0.2</v>
      </c>
      <c r="X323" s="65"/>
      <c r="Y323" s="65">
        <f t="shared" si="118"/>
        <v>0</v>
      </c>
      <c r="Z323" s="156">
        <f t="shared" si="118"/>
        <v>0</v>
      </c>
      <c r="AA323" s="80"/>
      <c r="AB323" s="65"/>
      <c r="AC323" s="15">
        <f t="shared" si="101"/>
        <v>672448.00000000012</v>
      </c>
      <c r="AD323" s="81">
        <f t="shared" si="102"/>
        <v>-672448.00000000012</v>
      </c>
      <c r="AE323" s="13">
        <f t="shared" si="114"/>
        <v>0</v>
      </c>
      <c r="AF323" s="65">
        <v>0</v>
      </c>
      <c r="AG323" s="65">
        <f t="shared" si="106"/>
        <v>0</v>
      </c>
    </row>
    <row r="324" spans="1:33" ht="15" customHeight="1">
      <c r="A324" s="8" t="s">
        <v>94</v>
      </c>
      <c r="B324" s="20" t="s">
        <v>38</v>
      </c>
      <c r="C324" s="23" t="s">
        <v>323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9"/>
        <v>0</v>
      </c>
      <c r="I324" s="32">
        <v>0</v>
      </c>
      <c r="J324" s="33"/>
      <c r="K324" s="53">
        <v>0</v>
      </c>
      <c r="L324" s="33">
        <f t="shared" si="120"/>
        <v>0</v>
      </c>
      <c r="M324" s="42">
        <v>0</v>
      </c>
      <c r="N324" s="49">
        <f t="shared" si="107"/>
        <v>0</v>
      </c>
      <c r="O324" s="32">
        <v>0.8</v>
      </c>
      <c r="P324" s="33">
        <f t="shared" si="121"/>
        <v>1921280</v>
      </c>
      <c r="Q324" s="42"/>
      <c r="R324" s="49">
        <f t="shared" si="103"/>
        <v>0</v>
      </c>
      <c r="S324" s="63">
        <v>0.8</v>
      </c>
      <c r="T324" s="65">
        <f t="shared" si="122"/>
        <v>0</v>
      </c>
      <c r="U324" s="65">
        <v>0</v>
      </c>
      <c r="V324" s="65">
        <f t="shared" si="104"/>
        <v>0</v>
      </c>
      <c r="W324" s="65">
        <f t="shared" si="123"/>
        <v>0.8</v>
      </c>
      <c r="X324" s="65"/>
      <c r="Y324" s="65">
        <f t="shared" si="118"/>
        <v>0</v>
      </c>
      <c r="Z324" s="156">
        <f t="shared" si="118"/>
        <v>0</v>
      </c>
      <c r="AA324" s="80"/>
      <c r="AB324" s="65"/>
      <c r="AC324" s="15">
        <f t="shared" si="101"/>
        <v>1921280</v>
      </c>
      <c r="AD324" s="81">
        <f t="shared" si="102"/>
        <v>480320</v>
      </c>
      <c r="AE324" s="13">
        <f t="shared" si="114"/>
        <v>0</v>
      </c>
      <c r="AF324" s="65">
        <v>0</v>
      </c>
      <c r="AG324" s="65">
        <f t="shared" si="106"/>
        <v>0</v>
      </c>
    </row>
    <row r="325" spans="1:33" ht="15" customHeight="1">
      <c r="A325" s="8" t="s">
        <v>94</v>
      </c>
      <c r="B325" s="20" t="s">
        <v>40</v>
      </c>
      <c r="C325" s="23" t="s">
        <v>324</v>
      </c>
      <c r="D325" s="24"/>
      <c r="E325" s="42"/>
      <c r="F325" s="25"/>
      <c r="G325" s="32">
        <v>0</v>
      </c>
      <c r="H325" s="33">
        <f t="shared" si="119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7"/>
        <v>0</v>
      </c>
      <c r="O325" s="32">
        <v>0.2</v>
      </c>
      <c r="P325" s="33">
        <f>F324*O325</f>
        <v>480320</v>
      </c>
      <c r="Q325" s="42"/>
      <c r="R325" s="49">
        <f t="shared" si="103"/>
        <v>0</v>
      </c>
      <c r="S325" s="63">
        <v>0.2</v>
      </c>
      <c r="T325" s="65">
        <f t="shared" si="122"/>
        <v>0</v>
      </c>
      <c r="U325" s="65">
        <v>0</v>
      </c>
      <c r="V325" s="65">
        <f t="shared" si="104"/>
        <v>0</v>
      </c>
      <c r="W325" s="65">
        <f t="shared" si="123"/>
        <v>0.2</v>
      </c>
      <c r="X325" s="65"/>
      <c r="Y325" s="65">
        <f t="shared" si="118"/>
        <v>0</v>
      </c>
      <c r="Z325" s="156">
        <f t="shared" si="118"/>
        <v>0</v>
      </c>
      <c r="AA325" s="80"/>
      <c r="AB325" s="65"/>
      <c r="AC325" s="15">
        <f t="shared" si="101"/>
        <v>480320</v>
      </c>
      <c r="AD325" s="81">
        <f t="shared" si="102"/>
        <v>-480320</v>
      </c>
      <c r="AE325" s="13">
        <f t="shared" si="114"/>
        <v>0</v>
      </c>
      <c r="AF325" s="65">
        <v>0</v>
      </c>
      <c r="AG325" s="65">
        <f t="shared" si="106"/>
        <v>0</v>
      </c>
    </row>
    <row r="326" spans="1:33" ht="15" customHeight="1">
      <c r="A326" s="8" t="s">
        <v>94</v>
      </c>
      <c r="B326" s="20" t="s">
        <v>42</v>
      </c>
      <c r="C326" s="23" t="s">
        <v>325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9"/>
        <v>0</v>
      </c>
      <c r="I326" s="32">
        <v>0</v>
      </c>
      <c r="J326" s="33"/>
      <c r="K326" s="53">
        <v>0</v>
      </c>
      <c r="L326" s="33">
        <f t="shared" si="120"/>
        <v>0</v>
      </c>
      <c r="M326" s="42">
        <v>0</v>
      </c>
      <c r="N326" s="49">
        <f t="shared" si="107"/>
        <v>0</v>
      </c>
      <c r="O326" s="32">
        <v>0.8</v>
      </c>
      <c r="P326" s="33">
        <f t="shared" si="121"/>
        <v>768512</v>
      </c>
      <c r="Q326" s="42"/>
      <c r="R326" s="49">
        <f t="shared" si="103"/>
        <v>0</v>
      </c>
      <c r="S326" s="63">
        <v>0.8</v>
      </c>
      <c r="T326" s="65">
        <f t="shared" si="122"/>
        <v>0</v>
      </c>
      <c r="U326" s="65">
        <v>0</v>
      </c>
      <c r="V326" s="65">
        <f t="shared" si="104"/>
        <v>0</v>
      </c>
      <c r="W326" s="65">
        <f t="shared" si="123"/>
        <v>0.8</v>
      </c>
      <c r="X326" s="65"/>
      <c r="Y326" s="65">
        <f t="shared" si="118"/>
        <v>0</v>
      </c>
      <c r="Z326" s="156">
        <f t="shared" si="118"/>
        <v>0</v>
      </c>
      <c r="AA326" s="80"/>
      <c r="AB326" s="65"/>
      <c r="AC326" s="15">
        <f t="shared" ref="AC326:AC351" si="124">H326+J326+L326+P326</f>
        <v>768512</v>
      </c>
      <c r="AD326" s="81">
        <f t="shared" ref="AD326:AD357" si="125">F326-AC326</f>
        <v>192128</v>
      </c>
      <c r="AE326" s="13">
        <f t="shared" si="114"/>
        <v>0</v>
      </c>
      <c r="AF326" s="65">
        <v>0</v>
      </c>
      <c r="AG326" s="65">
        <f t="shared" si="106"/>
        <v>0</v>
      </c>
    </row>
    <row r="327" spans="1:33" ht="15" customHeight="1">
      <c r="A327" s="8" t="s">
        <v>94</v>
      </c>
      <c r="B327" s="20" t="s">
        <v>44</v>
      </c>
      <c r="C327" s="23" t="s">
        <v>326</v>
      </c>
      <c r="D327" s="24"/>
      <c r="E327" s="32"/>
      <c r="F327" s="25"/>
      <c r="G327" s="32">
        <v>0</v>
      </c>
      <c r="H327" s="33">
        <f t="shared" si="119"/>
        <v>0</v>
      </c>
      <c r="I327" s="32">
        <v>0</v>
      </c>
      <c r="J327" s="33"/>
      <c r="K327" s="53">
        <v>0</v>
      </c>
      <c r="L327" s="33">
        <f t="shared" si="120"/>
        <v>0</v>
      </c>
      <c r="M327" s="42">
        <v>0</v>
      </c>
      <c r="N327" s="49">
        <f t="shared" ref="N327:N352" si="126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7">Q327*F327</f>
        <v>0</v>
      </c>
      <c r="S327" s="63">
        <v>0.2</v>
      </c>
      <c r="T327" s="65">
        <f t="shared" si="122"/>
        <v>0</v>
      </c>
      <c r="U327" s="65">
        <v>0</v>
      </c>
      <c r="V327" s="65">
        <f t="shared" ref="V327:V351" si="128">T327-U327</f>
        <v>0</v>
      </c>
      <c r="W327" s="65">
        <f t="shared" si="123"/>
        <v>0.2</v>
      </c>
      <c r="X327" s="65"/>
      <c r="Y327" s="65">
        <f t="shared" si="118"/>
        <v>0</v>
      </c>
      <c r="Z327" s="156">
        <f t="shared" si="118"/>
        <v>0</v>
      </c>
      <c r="AA327" s="80"/>
      <c r="AB327" s="65"/>
      <c r="AC327" s="15">
        <f t="shared" si="124"/>
        <v>192128</v>
      </c>
      <c r="AD327" s="81">
        <f t="shared" si="125"/>
        <v>-192128</v>
      </c>
      <c r="AE327" s="13">
        <f t="shared" ref="AE327:AE357" si="129">G327+I327+M327+Q327</f>
        <v>0</v>
      </c>
      <c r="AF327" s="65">
        <v>0</v>
      </c>
      <c r="AG327" s="65">
        <f t="shared" ref="AG327:AG369" si="130">AE327-AF327</f>
        <v>0</v>
      </c>
    </row>
    <row r="328" spans="1:33" ht="15" customHeight="1">
      <c r="A328" s="8" t="s">
        <v>94</v>
      </c>
      <c r="B328" s="20" t="s">
        <v>46</v>
      </c>
      <c r="C328" s="23" t="s">
        <v>327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9"/>
        <v>0</v>
      </c>
      <c r="I328" s="32">
        <v>0</v>
      </c>
      <c r="J328" s="33"/>
      <c r="K328" s="53">
        <v>0</v>
      </c>
      <c r="L328" s="33">
        <f t="shared" si="120"/>
        <v>0</v>
      </c>
      <c r="M328" s="42">
        <v>0</v>
      </c>
      <c r="N328" s="49">
        <f t="shared" si="126"/>
        <v>0</v>
      </c>
      <c r="O328" s="32">
        <v>0.8</v>
      </c>
      <c r="P328" s="33">
        <f t="shared" si="121"/>
        <v>2689792.0000000005</v>
      </c>
      <c r="Q328" s="42"/>
      <c r="R328" s="49">
        <f t="shared" si="127"/>
        <v>0</v>
      </c>
      <c r="S328" s="63">
        <v>0.8</v>
      </c>
      <c r="T328" s="65">
        <f t="shared" si="122"/>
        <v>0</v>
      </c>
      <c r="U328" s="65">
        <v>0</v>
      </c>
      <c r="V328" s="65">
        <f t="shared" si="128"/>
        <v>0</v>
      </c>
      <c r="W328" s="65">
        <f t="shared" si="123"/>
        <v>0.8</v>
      </c>
      <c r="X328" s="65"/>
      <c r="Y328" s="65">
        <f t="shared" si="118"/>
        <v>0</v>
      </c>
      <c r="Z328" s="156">
        <f t="shared" si="118"/>
        <v>0</v>
      </c>
      <c r="AA328" s="80"/>
      <c r="AB328" s="65"/>
      <c r="AC328" s="15">
        <f t="shared" si="124"/>
        <v>2689792.0000000005</v>
      </c>
      <c r="AD328" s="81">
        <f t="shared" si="125"/>
        <v>672448</v>
      </c>
      <c r="AE328" s="13">
        <f t="shared" si="129"/>
        <v>0</v>
      </c>
      <c r="AF328" s="65">
        <v>0</v>
      </c>
      <c r="AG328" s="65">
        <f t="shared" si="130"/>
        <v>0</v>
      </c>
    </row>
    <row r="329" spans="1:33" ht="15" customHeight="1">
      <c r="A329" s="8" t="s">
        <v>94</v>
      </c>
      <c r="B329" s="20" t="s">
        <v>48</v>
      </c>
      <c r="C329" s="23" t="s">
        <v>328</v>
      </c>
      <c r="D329" s="24"/>
      <c r="E329" s="32"/>
      <c r="F329" s="25"/>
      <c r="G329" s="32">
        <v>0</v>
      </c>
      <c r="H329" s="33">
        <f t="shared" si="119"/>
        <v>0</v>
      </c>
      <c r="I329" s="32">
        <v>0</v>
      </c>
      <c r="J329" s="33"/>
      <c r="K329" s="53">
        <v>0</v>
      </c>
      <c r="L329" s="33">
        <f t="shared" si="120"/>
        <v>0</v>
      </c>
      <c r="M329" s="42">
        <v>0</v>
      </c>
      <c r="N329" s="49">
        <f t="shared" si="126"/>
        <v>0</v>
      </c>
      <c r="O329" s="32">
        <v>0.2</v>
      </c>
      <c r="P329" s="33">
        <f>+O329*F328</f>
        <v>672448.00000000012</v>
      </c>
      <c r="Q329" s="42"/>
      <c r="R329" s="49">
        <f t="shared" si="127"/>
        <v>0</v>
      </c>
      <c r="S329" s="63">
        <v>0.2</v>
      </c>
      <c r="T329" s="65">
        <f t="shared" si="122"/>
        <v>0</v>
      </c>
      <c r="U329" s="65">
        <v>0</v>
      </c>
      <c r="V329" s="65">
        <f t="shared" si="128"/>
        <v>0</v>
      </c>
      <c r="W329" s="65">
        <f t="shared" si="123"/>
        <v>0.2</v>
      </c>
      <c r="X329" s="65"/>
      <c r="Y329" s="65">
        <f t="shared" si="118"/>
        <v>0</v>
      </c>
      <c r="Z329" s="156">
        <f t="shared" si="118"/>
        <v>0</v>
      </c>
      <c r="AA329" s="80"/>
      <c r="AB329" s="65"/>
      <c r="AC329" s="15">
        <f t="shared" si="124"/>
        <v>672448.00000000012</v>
      </c>
      <c r="AD329" s="81">
        <f t="shared" si="125"/>
        <v>-672448.00000000012</v>
      </c>
      <c r="AE329" s="13">
        <f t="shared" si="129"/>
        <v>0</v>
      </c>
      <c r="AF329" s="65">
        <v>0</v>
      </c>
      <c r="AG329" s="65">
        <f t="shared" si="130"/>
        <v>0</v>
      </c>
    </row>
    <row r="330" spans="1:33" ht="15" customHeight="1">
      <c r="A330" s="8" t="s">
        <v>94</v>
      </c>
      <c r="B330" s="20" t="s">
        <v>50</v>
      </c>
      <c r="C330" s="23" t="s">
        <v>329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9"/>
        <v>0</v>
      </c>
      <c r="I330" s="32">
        <v>0</v>
      </c>
      <c r="J330" s="33"/>
      <c r="K330" s="53">
        <v>0</v>
      </c>
      <c r="L330" s="33">
        <f t="shared" si="120"/>
        <v>0</v>
      </c>
      <c r="M330" s="42">
        <v>0</v>
      </c>
      <c r="N330" s="49">
        <f t="shared" si="126"/>
        <v>0</v>
      </c>
      <c r="O330" s="32">
        <v>0.8</v>
      </c>
      <c r="P330" s="33">
        <f t="shared" si="121"/>
        <v>768512</v>
      </c>
      <c r="Q330" s="42"/>
      <c r="R330" s="49">
        <f t="shared" si="127"/>
        <v>0</v>
      </c>
      <c r="S330" s="63">
        <v>0.8</v>
      </c>
      <c r="T330" s="65">
        <f t="shared" si="122"/>
        <v>0</v>
      </c>
      <c r="U330" s="65">
        <v>0</v>
      </c>
      <c r="V330" s="65">
        <f t="shared" si="128"/>
        <v>0</v>
      </c>
      <c r="W330" s="65">
        <f t="shared" si="123"/>
        <v>0.8</v>
      </c>
      <c r="X330" s="65"/>
      <c r="Y330" s="65">
        <f t="shared" si="118"/>
        <v>0</v>
      </c>
      <c r="Z330" s="156">
        <f t="shared" si="118"/>
        <v>0</v>
      </c>
      <c r="AA330" s="80"/>
      <c r="AB330" s="65"/>
      <c r="AC330" s="15">
        <f t="shared" si="124"/>
        <v>768512</v>
      </c>
      <c r="AD330" s="81">
        <f t="shared" si="125"/>
        <v>192128</v>
      </c>
      <c r="AE330" s="13">
        <f t="shared" si="129"/>
        <v>0</v>
      </c>
      <c r="AF330" s="65">
        <v>0</v>
      </c>
      <c r="AG330" s="65">
        <f t="shared" si="130"/>
        <v>0</v>
      </c>
    </row>
    <row r="331" spans="1:33" ht="15" customHeight="1">
      <c r="A331" s="8" t="s">
        <v>94</v>
      </c>
      <c r="B331" s="20" t="s">
        <v>52</v>
      </c>
      <c r="C331" s="23" t="s">
        <v>330</v>
      </c>
      <c r="D331" s="24"/>
      <c r="E331" s="42"/>
      <c r="F331" s="25"/>
      <c r="G331" s="32">
        <v>0</v>
      </c>
      <c r="H331" s="33">
        <f t="shared" si="119"/>
        <v>0</v>
      </c>
      <c r="I331" s="32">
        <v>0</v>
      </c>
      <c r="J331" s="33"/>
      <c r="K331" s="53">
        <v>0</v>
      </c>
      <c r="L331" s="33">
        <f t="shared" si="120"/>
        <v>0</v>
      </c>
      <c r="M331" s="42">
        <v>0</v>
      </c>
      <c r="N331" s="49">
        <f t="shared" si="126"/>
        <v>0</v>
      </c>
      <c r="O331" s="32">
        <v>0.2</v>
      </c>
      <c r="P331" s="33">
        <f>+O331*F330</f>
        <v>192128</v>
      </c>
      <c r="Q331" s="42"/>
      <c r="R331" s="49">
        <f t="shared" si="127"/>
        <v>0</v>
      </c>
      <c r="S331" s="63">
        <v>0.2</v>
      </c>
      <c r="T331" s="65">
        <f t="shared" si="122"/>
        <v>0</v>
      </c>
      <c r="U331" s="65">
        <v>0</v>
      </c>
      <c r="V331" s="65">
        <f t="shared" si="128"/>
        <v>0</v>
      </c>
      <c r="W331" s="65">
        <f t="shared" si="123"/>
        <v>0.2</v>
      </c>
      <c r="X331" s="65"/>
      <c r="Y331" s="65">
        <f t="shared" si="118"/>
        <v>0</v>
      </c>
      <c r="Z331" s="156">
        <f t="shared" si="118"/>
        <v>0</v>
      </c>
      <c r="AA331" s="80"/>
      <c r="AB331" s="65"/>
      <c r="AC331" s="15">
        <f t="shared" si="124"/>
        <v>192128</v>
      </c>
      <c r="AD331" s="81">
        <f t="shared" si="125"/>
        <v>-192128</v>
      </c>
      <c r="AE331" s="13">
        <f t="shared" si="129"/>
        <v>0</v>
      </c>
      <c r="AF331" s="65">
        <v>0</v>
      </c>
      <c r="AG331" s="65">
        <f t="shared" si="130"/>
        <v>0</v>
      </c>
    </row>
    <row r="332" spans="1:33" ht="15" customHeight="1">
      <c r="A332" s="8" t="s">
        <v>94</v>
      </c>
      <c r="B332" s="20" t="s">
        <v>54</v>
      </c>
      <c r="C332" s="23" t="s">
        <v>331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9"/>
        <v>0</v>
      </c>
      <c r="I332" s="32">
        <v>0</v>
      </c>
      <c r="J332" s="33"/>
      <c r="K332" s="53">
        <v>0</v>
      </c>
      <c r="L332" s="33">
        <f t="shared" si="120"/>
        <v>0</v>
      </c>
      <c r="M332" s="42">
        <v>0</v>
      </c>
      <c r="N332" s="49">
        <f t="shared" si="126"/>
        <v>0</v>
      </c>
      <c r="O332" s="32">
        <v>0.8</v>
      </c>
      <c r="P332" s="33">
        <f t="shared" si="121"/>
        <v>1921280</v>
      </c>
      <c r="Q332" s="42"/>
      <c r="R332" s="49">
        <f t="shared" si="127"/>
        <v>0</v>
      </c>
      <c r="S332" s="63">
        <v>0.8</v>
      </c>
      <c r="T332" s="65">
        <f t="shared" si="122"/>
        <v>0</v>
      </c>
      <c r="U332" s="65">
        <v>0</v>
      </c>
      <c r="V332" s="65">
        <f t="shared" si="128"/>
        <v>0</v>
      </c>
      <c r="W332" s="65">
        <f t="shared" si="123"/>
        <v>0.8</v>
      </c>
      <c r="X332" s="65"/>
      <c r="Y332" s="65">
        <f t="shared" si="118"/>
        <v>0</v>
      </c>
      <c r="Z332" s="156">
        <f t="shared" si="118"/>
        <v>0</v>
      </c>
      <c r="AA332" s="80"/>
      <c r="AB332" s="65"/>
      <c r="AC332" s="15">
        <f t="shared" si="124"/>
        <v>1921280</v>
      </c>
      <c r="AD332" s="81">
        <f t="shared" si="125"/>
        <v>480320</v>
      </c>
      <c r="AE332" s="13">
        <f t="shared" si="129"/>
        <v>0</v>
      </c>
      <c r="AF332" s="65">
        <v>0</v>
      </c>
      <c r="AG332" s="65">
        <f t="shared" si="130"/>
        <v>0</v>
      </c>
    </row>
    <row r="333" spans="1:33" ht="15" customHeight="1">
      <c r="A333" s="8" t="s">
        <v>94</v>
      </c>
      <c r="B333" s="20" t="s">
        <v>56</v>
      </c>
      <c r="C333" s="23" t="s">
        <v>332</v>
      </c>
      <c r="D333" s="24"/>
      <c r="E333" s="42"/>
      <c r="F333" s="25"/>
      <c r="G333" s="32">
        <v>0</v>
      </c>
      <c r="H333" s="33">
        <f t="shared" si="119"/>
        <v>0</v>
      </c>
      <c r="I333" s="32">
        <v>0</v>
      </c>
      <c r="J333" s="33"/>
      <c r="K333" s="53">
        <v>0</v>
      </c>
      <c r="L333" s="33">
        <f t="shared" si="120"/>
        <v>0</v>
      </c>
      <c r="M333" s="42">
        <v>0</v>
      </c>
      <c r="N333" s="49">
        <f t="shared" si="126"/>
        <v>0</v>
      </c>
      <c r="O333" s="32">
        <v>0.2</v>
      </c>
      <c r="P333" s="33">
        <f>+O333*F332</f>
        <v>480320</v>
      </c>
      <c r="Q333" s="42"/>
      <c r="R333" s="49">
        <f t="shared" si="127"/>
        <v>0</v>
      </c>
      <c r="S333" s="63">
        <v>0.2</v>
      </c>
      <c r="T333" s="65">
        <f t="shared" si="122"/>
        <v>0</v>
      </c>
      <c r="U333" s="65">
        <v>0</v>
      </c>
      <c r="V333" s="65">
        <f t="shared" si="128"/>
        <v>0</v>
      </c>
      <c r="W333" s="65">
        <f t="shared" si="123"/>
        <v>0.2</v>
      </c>
      <c r="X333" s="65"/>
      <c r="Y333" s="65">
        <f t="shared" si="118"/>
        <v>0</v>
      </c>
      <c r="Z333" s="156">
        <f t="shared" si="118"/>
        <v>0</v>
      </c>
      <c r="AA333" s="80"/>
      <c r="AB333" s="65"/>
      <c r="AC333" s="15">
        <f t="shared" si="124"/>
        <v>480320</v>
      </c>
      <c r="AD333" s="81">
        <f t="shared" si="125"/>
        <v>-480320</v>
      </c>
      <c r="AE333" s="13">
        <f t="shared" si="129"/>
        <v>0</v>
      </c>
      <c r="AF333" s="65">
        <v>0</v>
      </c>
      <c r="AG333" s="65">
        <f t="shared" si="130"/>
        <v>0</v>
      </c>
    </row>
    <row r="334" spans="1:33" ht="15" customHeight="1">
      <c r="A334" s="8" t="s">
        <v>94</v>
      </c>
      <c r="B334" s="20" t="s">
        <v>58</v>
      </c>
      <c r="C334" s="23" t="s">
        <v>333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9"/>
        <v>0</v>
      </c>
      <c r="I334" s="32">
        <v>0</v>
      </c>
      <c r="J334" s="33"/>
      <c r="K334" s="53">
        <v>0</v>
      </c>
      <c r="L334" s="33">
        <f t="shared" si="120"/>
        <v>0</v>
      </c>
      <c r="M334" s="42">
        <v>0</v>
      </c>
      <c r="N334" s="49">
        <f t="shared" si="126"/>
        <v>0</v>
      </c>
      <c r="O334" s="32">
        <v>0.8</v>
      </c>
      <c r="P334" s="33">
        <f t="shared" si="121"/>
        <v>1921280</v>
      </c>
      <c r="Q334" s="42"/>
      <c r="R334" s="49">
        <f t="shared" si="127"/>
        <v>0</v>
      </c>
      <c r="S334" s="63">
        <v>0.8</v>
      </c>
      <c r="T334" s="65">
        <f t="shared" si="122"/>
        <v>0</v>
      </c>
      <c r="U334" s="65">
        <v>0</v>
      </c>
      <c r="V334" s="65">
        <f t="shared" si="128"/>
        <v>0</v>
      </c>
      <c r="W334" s="65">
        <f t="shared" si="123"/>
        <v>0.8</v>
      </c>
      <c r="X334" s="65"/>
      <c r="Y334" s="65">
        <f t="shared" si="118"/>
        <v>0</v>
      </c>
      <c r="Z334" s="156">
        <f t="shared" si="118"/>
        <v>0</v>
      </c>
      <c r="AA334" s="80"/>
      <c r="AB334" s="65"/>
      <c r="AC334" s="15">
        <f t="shared" si="124"/>
        <v>1921280</v>
      </c>
      <c r="AD334" s="81">
        <f t="shared" si="125"/>
        <v>480320</v>
      </c>
      <c r="AE334" s="13">
        <f t="shared" si="129"/>
        <v>0</v>
      </c>
      <c r="AF334" s="65">
        <v>0</v>
      </c>
      <c r="AG334" s="65">
        <f t="shared" si="130"/>
        <v>0</v>
      </c>
    </row>
    <row r="335" spans="1:33" ht="15" customHeight="1">
      <c r="A335" s="8" t="s">
        <v>94</v>
      </c>
      <c r="B335" s="20" t="s">
        <v>60</v>
      </c>
      <c r="C335" s="23" t="s">
        <v>334</v>
      </c>
      <c r="D335" s="24"/>
      <c r="E335" s="42"/>
      <c r="F335" s="25"/>
      <c r="G335" s="32">
        <v>0</v>
      </c>
      <c r="H335" s="33">
        <f t="shared" si="119"/>
        <v>0</v>
      </c>
      <c r="I335" s="32">
        <v>0</v>
      </c>
      <c r="J335" s="33"/>
      <c r="K335" s="53">
        <v>0</v>
      </c>
      <c r="L335" s="33">
        <f t="shared" si="120"/>
        <v>0</v>
      </c>
      <c r="M335" s="42">
        <v>0</v>
      </c>
      <c r="N335" s="49">
        <f t="shared" si="126"/>
        <v>0</v>
      </c>
      <c r="O335" s="32">
        <v>0.2</v>
      </c>
      <c r="P335" s="33">
        <f>+O335*F334</f>
        <v>480320</v>
      </c>
      <c r="Q335" s="42"/>
      <c r="R335" s="49">
        <f t="shared" si="127"/>
        <v>0</v>
      </c>
      <c r="S335" s="63">
        <v>0.2</v>
      </c>
      <c r="T335" s="65">
        <f t="shared" si="122"/>
        <v>0</v>
      </c>
      <c r="U335" s="65">
        <v>0</v>
      </c>
      <c r="V335" s="65">
        <f t="shared" si="128"/>
        <v>0</v>
      </c>
      <c r="W335" s="65">
        <f t="shared" si="123"/>
        <v>0.2</v>
      </c>
      <c r="X335" s="65"/>
      <c r="Y335" s="65">
        <f t="shared" si="118"/>
        <v>0</v>
      </c>
      <c r="Z335" s="156">
        <f t="shared" si="118"/>
        <v>0</v>
      </c>
      <c r="AA335" s="80"/>
      <c r="AB335" s="65"/>
      <c r="AC335" s="15">
        <f t="shared" si="124"/>
        <v>480320</v>
      </c>
      <c r="AD335" s="81">
        <f t="shared" si="125"/>
        <v>-480320</v>
      </c>
      <c r="AE335" s="13">
        <f t="shared" si="129"/>
        <v>0</v>
      </c>
      <c r="AF335" s="65">
        <v>0</v>
      </c>
      <c r="AG335" s="65">
        <f t="shared" si="130"/>
        <v>0</v>
      </c>
    </row>
    <row r="336" spans="1:33" ht="15" customHeight="1">
      <c r="A336" s="8" t="s">
        <v>94</v>
      </c>
      <c r="B336" s="20" t="s">
        <v>62</v>
      </c>
      <c r="C336" s="23" t="s">
        <v>335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9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20"/>
        <v>0</v>
      </c>
      <c r="M336" s="42">
        <v>0</v>
      </c>
      <c r="N336" s="49">
        <f t="shared" si="126"/>
        <v>0</v>
      </c>
      <c r="O336" s="32">
        <v>0.5</v>
      </c>
      <c r="P336" s="33">
        <f t="shared" si="121"/>
        <v>2401600</v>
      </c>
      <c r="Q336" s="42"/>
      <c r="R336" s="49">
        <f t="shared" si="127"/>
        <v>0</v>
      </c>
      <c r="S336" s="63">
        <v>0.8</v>
      </c>
      <c r="T336" s="65">
        <f t="shared" si="122"/>
        <v>0.3</v>
      </c>
      <c r="U336" s="65">
        <v>0.3</v>
      </c>
      <c r="V336" s="65">
        <f t="shared" si="128"/>
        <v>0</v>
      </c>
      <c r="W336" s="65">
        <f t="shared" si="123"/>
        <v>0.5</v>
      </c>
      <c r="X336" s="65"/>
      <c r="Y336" s="65">
        <f t="shared" si="118"/>
        <v>0.3</v>
      </c>
      <c r="Z336" s="156">
        <f t="shared" si="118"/>
        <v>1440960</v>
      </c>
      <c r="AA336" s="80"/>
      <c r="AB336" s="65"/>
      <c r="AC336" s="15">
        <f t="shared" si="124"/>
        <v>3842560</v>
      </c>
      <c r="AD336" s="81">
        <f t="shared" si="125"/>
        <v>960640</v>
      </c>
      <c r="AE336" s="13">
        <f t="shared" si="129"/>
        <v>0.3</v>
      </c>
      <c r="AF336" s="65">
        <v>0.3</v>
      </c>
      <c r="AG336" s="65">
        <f t="shared" si="130"/>
        <v>0</v>
      </c>
    </row>
    <row r="337" spans="1:33" ht="15" customHeight="1">
      <c r="A337" s="8" t="s">
        <v>94</v>
      </c>
      <c r="B337" s="20" t="s">
        <v>64</v>
      </c>
      <c r="C337" s="23" t="s">
        <v>336</v>
      </c>
      <c r="D337" s="24"/>
      <c r="E337" s="42"/>
      <c r="F337" s="25"/>
      <c r="G337" s="32">
        <v>0</v>
      </c>
      <c r="H337" s="33">
        <f t="shared" si="119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20"/>
        <v>0</v>
      </c>
      <c r="M337" s="42">
        <v>0</v>
      </c>
      <c r="N337" s="49">
        <f t="shared" si="126"/>
        <v>0</v>
      </c>
      <c r="O337" s="32">
        <v>0.15</v>
      </c>
      <c r="P337" s="33">
        <f>+O337*F336</f>
        <v>720480</v>
      </c>
      <c r="Q337" s="42"/>
      <c r="R337" s="49">
        <f t="shared" si="127"/>
        <v>0</v>
      </c>
      <c r="S337" s="63">
        <v>0.2</v>
      </c>
      <c r="T337" s="65">
        <f t="shared" si="122"/>
        <v>0.05</v>
      </c>
      <c r="U337" s="65">
        <v>0.05</v>
      </c>
      <c r="V337" s="65">
        <f t="shared" si="128"/>
        <v>0</v>
      </c>
      <c r="W337" s="65">
        <f t="shared" si="123"/>
        <v>0.15000000000000002</v>
      </c>
      <c r="X337" s="65"/>
      <c r="Y337" s="65">
        <f t="shared" si="118"/>
        <v>0.05</v>
      </c>
      <c r="Z337" s="156">
        <f t="shared" si="118"/>
        <v>240160</v>
      </c>
      <c r="AA337" s="80"/>
      <c r="AB337" s="65"/>
      <c r="AC337" s="15">
        <f t="shared" si="124"/>
        <v>960640</v>
      </c>
      <c r="AD337" s="81">
        <f t="shared" si="125"/>
        <v>-960640</v>
      </c>
      <c r="AE337" s="13">
        <f t="shared" si="129"/>
        <v>0.05</v>
      </c>
      <c r="AF337" s="65">
        <v>0.05</v>
      </c>
      <c r="AG337" s="65">
        <f t="shared" si="130"/>
        <v>0</v>
      </c>
    </row>
    <row r="338" spans="1:33" ht="15" customHeight="1">
      <c r="A338" s="8" t="s">
        <v>94</v>
      </c>
      <c r="B338" s="20" t="s">
        <v>66</v>
      </c>
      <c r="C338" s="23" t="s">
        <v>337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9"/>
        <v>0</v>
      </c>
      <c r="I338" s="32">
        <v>0</v>
      </c>
      <c r="J338" s="33"/>
      <c r="K338" s="53">
        <v>0</v>
      </c>
      <c r="L338" s="33">
        <f t="shared" si="120"/>
        <v>0</v>
      </c>
      <c r="M338" s="42">
        <v>0</v>
      </c>
      <c r="N338" s="49">
        <f t="shared" si="126"/>
        <v>0</v>
      </c>
      <c r="O338" s="32">
        <v>1</v>
      </c>
      <c r="P338" s="33">
        <f t="shared" si="121"/>
        <v>2401600</v>
      </c>
      <c r="Q338" s="42"/>
      <c r="R338" s="49">
        <f t="shared" si="127"/>
        <v>0</v>
      </c>
      <c r="S338" s="63">
        <v>1</v>
      </c>
      <c r="T338" s="65">
        <f t="shared" si="122"/>
        <v>0</v>
      </c>
      <c r="U338" s="65">
        <v>0</v>
      </c>
      <c r="V338" s="65">
        <f t="shared" si="128"/>
        <v>0</v>
      </c>
      <c r="W338" s="65">
        <f t="shared" si="123"/>
        <v>1</v>
      </c>
      <c r="X338" s="65"/>
      <c r="Y338" s="65">
        <f t="shared" si="118"/>
        <v>0</v>
      </c>
      <c r="Z338" s="156">
        <f t="shared" si="118"/>
        <v>0</v>
      </c>
      <c r="AA338" s="80"/>
      <c r="AB338" s="65"/>
      <c r="AC338" s="15">
        <f t="shared" si="124"/>
        <v>2401600</v>
      </c>
      <c r="AD338" s="81">
        <f t="shared" si="125"/>
        <v>0</v>
      </c>
      <c r="AE338" s="13">
        <f t="shared" si="129"/>
        <v>0</v>
      </c>
      <c r="AF338" s="65">
        <v>0</v>
      </c>
      <c r="AG338" s="65">
        <f t="shared" si="130"/>
        <v>0</v>
      </c>
    </row>
    <row r="339" spans="1:33" s="4" customFormat="1" ht="21.95" customHeight="1">
      <c r="A339" s="106" t="s">
        <v>94</v>
      </c>
      <c r="B339" s="37">
        <v>2</v>
      </c>
      <c r="C339" s="38" t="s">
        <v>338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6"/>
        <v>0</v>
      </c>
      <c r="O339" s="40">
        <v>0</v>
      </c>
      <c r="P339" s="40"/>
      <c r="Q339" s="57"/>
      <c r="R339" s="58">
        <f t="shared" si="127"/>
        <v>0</v>
      </c>
      <c r="S339" s="68"/>
      <c r="T339" s="69">
        <f t="shared" ref="T339:T356" si="131">G339+I339+K339+O339</f>
        <v>0</v>
      </c>
      <c r="U339" s="69">
        <v>0</v>
      </c>
      <c r="V339" s="65">
        <f t="shared" si="128"/>
        <v>0</v>
      </c>
      <c r="W339" s="65">
        <f t="shared" si="123"/>
        <v>0</v>
      </c>
      <c r="X339" s="65"/>
      <c r="Y339" s="65">
        <f t="shared" si="118"/>
        <v>0</v>
      </c>
      <c r="Z339" s="156">
        <f t="shared" si="118"/>
        <v>0</v>
      </c>
      <c r="AA339" s="80"/>
      <c r="AB339" s="65"/>
      <c r="AC339" s="85">
        <f t="shared" si="124"/>
        <v>0</v>
      </c>
      <c r="AD339" s="86">
        <f t="shared" si="125"/>
        <v>0</v>
      </c>
      <c r="AE339" s="87">
        <f t="shared" si="129"/>
        <v>0</v>
      </c>
      <c r="AF339" s="69">
        <v>0</v>
      </c>
      <c r="AG339" s="65">
        <f t="shared" si="130"/>
        <v>0</v>
      </c>
    </row>
    <row r="340" spans="1:33" s="5" customFormat="1" ht="15" customHeight="1">
      <c r="A340" s="8" t="s">
        <v>94</v>
      </c>
      <c r="B340" s="20" t="s">
        <v>23</v>
      </c>
      <c r="C340" s="90" t="s">
        <v>339</v>
      </c>
      <c r="D340" s="24"/>
      <c r="E340" s="107">
        <v>7.0000000000000007E-2</v>
      </c>
      <c r="F340" s="25">
        <f>+E340*$D$318</f>
        <v>3362240.0000000005</v>
      </c>
      <c r="G340" s="32">
        <v>0</v>
      </c>
      <c r="H340" s="33">
        <f t="shared" ref="H340:H352" si="132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6"/>
        <v>0</v>
      </c>
      <c r="O340" s="32">
        <v>0.8</v>
      </c>
      <c r="P340" s="33">
        <f>F340*O340</f>
        <v>2689792.0000000005</v>
      </c>
      <c r="Q340" s="42">
        <v>0.4</v>
      </c>
      <c r="R340" s="49">
        <f t="shared" si="127"/>
        <v>1344896.0000000002</v>
      </c>
      <c r="S340" s="63">
        <v>0.8</v>
      </c>
      <c r="T340" s="65">
        <f t="shared" ref="T340:T351" si="133">G340+I340+M340+Q340</f>
        <v>0.4</v>
      </c>
      <c r="U340" s="65">
        <v>0.1</v>
      </c>
      <c r="V340" s="65">
        <f t="shared" si="128"/>
        <v>0.30000000000000004</v>
      </c>
      <c r="W340" s="65">
        <f t="shared" si="123"/>
        <v>0.4</v>
      </c>
      <c r="X340" s="65"/>
      <c r="Y340" s="65">
        <f t="shared" si="118"/>
        <v>0.4</v>
      </c>
      <c r="Z340" s="156">
        <f t="shared" si="118"/>
        <v>1344896.0000000002</v>
      </c>
      <c r="AA340" s="93">
        <v>0.8</v>
      </c>
      <c r="AB340" s="65"/>
      <c r="AC340" s="15">
        <f t="shared" si="124"/>
        <v>2689792.0000000005</v>
      </c>
      <c r="AD340" s="81">
        <f t="shared" si="125"/>
        <v>672448</v>
      </c>
      <c r="AE340" s="13">
        <f t="shared" si="129"/>
        <v>0.4</v>
      </c>
      <c r="AF340" s="65">
        <v>0.1</v>
      </c>
      <c r="AG340" s="65">
        <f t="shared" si="130"/>
        <v>0.30000000000000004</v>
      </c>
    </row>
    <row r="341" spans="1:33" s="5" customFormat="1" ht="15" customHeight="1">
      <c r="A341" s="8" t="s">
        <v>94</v>
      </c>
      <c r="B341" s="20" t="s">
        <v>25</v>
      </c>
      <c r="C341" s="23" t="s">
        <v>340</v>
      </c>
      <c r="D341" s="24"/>
      <c r="E341" s="107"/>
      <c r="F341" s="25"/>
      <c r="G341" s="32">
        <v>0</v>
      </c>
      <c r="H341" s="33">
        <f t="shared" si="132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6"/>
        <v>0</v>
      </c>
      <c r="O341" s="32">
        <v>0.2</v>
      </c>
      <c r="P341" s="33">
        <f>+O341*F340</f>
        <v>672448.00000000012</v>
      </c>
      <c r="Q341" s="42"/>
      <c r="R341" s="49">
        <f t="shared" si="127"/>
        <v>0</v>
      </c>
      <c r="S341" s="63">
        <v>0.2</v>
      </c>
      <c r="T341" s="65">
        <f t="shared" si="133"/>
        <v>0</v>
      </c>
      <c r="U341" s="65">
        <v>0</v>
      </c>
      <c r="V341" s="65">
        <f t="shared" si="128"/>
        <v>0</v>
      </c>
      <c r="W341" s="65">
        <f t="shared" si="123"/>
        <v>0.2</v>
      </c>
      <c r="X341" s="65"/>
      <c r="Y341" s="65">
        <f t="shared" si="118"/>
        <v>0</v>
      </c>
      <c r="Z341" s="156">
        <f t="shared" si="118"/>
        <v>0</v>
      </c>
      <c r="AA341" s="80"/>
      <c r="AB341" s="65"/>
      <c r="AC341" s="15">
        <f t="shared" si="124"/>
        <v>672448.00000000012</v>
      </c>
      <c r="AD341" s="81">
        <f t="shared" si="125"/>
        <v>-672448.00000000012</v>
      </c>
      <c r="AE341" s="13">
        <f t="shared" si="129"/>
        <v>0</v>
      </c>
      <c r="AF341" s="65">
        <v>0</v>
      </c>
      <c r="AG341" s="65">
        <f t="shared" si="130"/>
        <v>0</v>
      </c>
    </row>
    <row r="342" spans="1:33" s="5" customFormat="1" ht="15" customHeight="1">
      <c r="A342" s="8" t="s">
        <v>94</v>
      </c>
      <c r="B342" s="20" t="s">
        <v>34</v>
      </c>
      <c r="C342" s="90" t="s">
        <v>341</v>
      </c>
      <c r="D342" s="107"/>
      <c r="E342" s="107">
        <v>7.0000000000000007E-2</v>
      </c>
      <c r="F342" s="25">
        <f>+E342*$D$318</f>
        <v>3362240.0000000005</v>
      </c>
      <c r="G342" s="32">
        <v>0</v>
      </c>
      <c r="H342" s="33">
        <f t="shared" si="132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6"/>
        <v>0</v>
      </c>
      <c r="O342" s="32">
        <v>0.8</v>
      </c>
      <c r="P342" s="33">
        <f>+O342*F342</f>
        <v>2689792.0000000005</v>
      </c>
      <c r="Q342" s="42">
        <v>0.4</v>
      </c>
      <c r="R342" s="49">
        <f t="shared" si="127"/>
        <v>1344896.0000000002</v>
      </c>
      <c r="S342" s="63">
        <v>0.8</v>
      </c>
      <c r="T342" s="65">
        <f t="shared" si="133"/>
        <v>0.4</v>
      </c>
      <c r="U342" s="65">
        <v>0</v>
      </c>
      <c r="V342" s="65">
        <f t="shared" si="128"/>
        <v>0.4</v>
      </c>
      <c r="W342" s="65">
        <f t="shared" si="123"/>
        <v>0.4</v>
      </c>
      <c r="X342" s="65"/>
      <c r="Y342" s="65">
        <f t="shared" si="118"/>
        <v>0.4</v>
      </c>
      <c r="Z342" s="156">
        <f t="shared" si="118"/>
        <v>1344896.0000000002</v>
      </c>
      <c r="AA342" s="93">
        <v>0.7</v>
      </c>
      <c r="AB342" s="65"/>
      <c r="AC342" s="15">
        <f t="shared" si="124"/>
        <v>2689792.0000000005</v>
      </c>
      <c r="AD342" s="81">
        <f t="shared" si="125"/>
        <v>672448</v>
      </c>
      <c r="AE342" s="13">
        <f t="shared" si="129"/>
        <v>0.4</v>
      </c>
      <c r="AF342" s="65">
        <v>0</v>
      </c>
      <c r="AG342" s="65">
        <f t="shared" si="130"/>
        <v>0.4</v>
      </c>
    </row>
    <row r="343" spans="1:33" s="5" customFormat="1" ht="15" customHeight="1">
      <c r="A343" s="8" t="s">
        <v>94</v>
      </c>
      <c r="B343" s="20" t="s">
        <v>36</v>
      </c>
      <c r="C343" s="23" t="s">
        <v>342</v>
      </c>
      <c r="D343" s="107"/>
      <c r="E343" s="107"/>
      <c r="F343" s="25"/>
      <c r="G343" s="32">
        <v>0</v>
      </c>
      <c r="H343" s="33">
        <f t="shared" si="132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6"/>
        <v>0</v>
      </c>
      <c r="O343" s="32">
        <v>0.2</v>
      </c>
      <c r="P343" s="33">
        <f>+O343*F342</f>
        <v>672448.00000000012</v>
      </c>
      <c r="Q343" s="42"/>
      <c r="R343" s="49">
        <f t="shared" si="127"/>
        <v>0</v>
      </c>
      <c r="S343" s="63">
        <v>0.2</v>
      </c>
      <c r="T343" s="65">
        <f t="shared" si="133"/>
        <v>0</v>
      </c>
      <c r="U343" s="65">
        <v>0</v>
      </c>
      <c r="V343" s="65">
        <f t="shared" si="128"/>
        <v>0</v>
      </c>
      <c r="W343" s="65">
        <f t="shared" si="123"/>
        <v>0.2</v>
      </c>
      <c r="X343" s="65"/>
      <c r="Y343" s="65">
        <f t="shared" si="118"/>
        <v>0</v>
      </c>
      <c r="Z343" s="156">
        <f t="shared" si="118"/>
        <v>0</v>
      </c>
      <c r="AA343" s="80"/>
      <c r="AB343" s="65"/>
      <c r="AC343" s="15">
        <f t="shared" si="124"/>
        <v>672448.00000000012</v>
      </c>
      <c r="AD343" s="81">
        <f t="shared" si="125"/>
        <v>-672448.00000000012</v>
      </c>
      <c r="AE343" s="13">
        <f t="shared" si="129"/>
        <v>0</v>
      </c>
      <c r="AF343" s="65">
        <v>0</v>
      </c>
      <c r="AG343" s="65">
        <f t="shared" si="130"/>
        <v>0</v>
      </c>
    </row>
    <row r="344" spans="1:33" s="5" customFormat="1" ht="15" customHeight="1">
      <c r="A344" s="8" t="s">
        <v>94</v>
      </c>
      <c r="B344" s="20" t="s">
        <v>38</v>
      </c>
      <c r="C344" s="23" t="s">
        <v>343</v>
      </c>
      <c r="D344" s="24"/>
      <c r="E344" s="107">
        <v>0.06</v>
      </c>
      <c r="F344" s="25">
        <f>+E344*$D$318</f>
        <v>2881920</v>
      </c>
      <c r="G344" s="32">
        <v>0</v>
      </c>
      <c r="H344" s="33">
        <f t="shared" si="132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6"/>
        <v>0</v>
      </c>
      <c r="O344" s="32">
        <v>0.8</v>
      </c>
      <c r="P344" s="33">
        <f t="shared" ref="P344:P351" si="134">+O344*$F344</f>
        <v>2305536</v>
      </c>
      <c r="Q344" s="42"/>
      <c r="R344" s="49">
        <f t="shared" si="127"/>
        <v>0</v>
      </c>
      <c r="S344" s="63">
        <v>0.8</v>
      </c>
      <c r="T344" s="65">
        <f t="shared" si="133"/>
        <v>0</v>
      </c>
      <c r="U344" s="65">
        <v>0</v>
      </c>
      <c r="V344" s="65">
        <f t="shared" si="128"/>
        <v>0</v>
      </c>
      <c r="W344" s="65">
        <f t="shared" si="123"/>
        <v>0.8</v>
      </c>
      <c r="X344" s="65"/>
      <c r="Y344" s="65">
        <f t="shared" si="118"/>
        <v>0</v>
      </c>
      <c r="Z344" s="156">
        <f t="shared" si="118"/>
        <v>0</v>
      </c>
      <c r="AA344" s="80"/>
      <c r="AB344" s="65"/>
      <c r="AC344" s="15">
        <f t="shared" si="124"/>
        <v>2305536</v>
      </c>
      <c r="AD344" s="81">
        <f t="shared" si="125"/>
        <v>576384</v>
      </c>
      <c r="AE344" s="13">
        <f t="shared" si="129"/>
        <v>0</v>
      </c>
      <c r="AF344" s="65">
        <v>0</v>
      </c>
      <c r="AG344" s="65">
        <f t="shared" si="130"/>
        <v>0</v>
      </c>
    </row>
    <row r="345" spans="1:33" s="5" customFormat="1" ht="15" customHeight="1">
      <c r="A345" s="8" t="s">
        <v>94</v>
      </c>
      <c r="B345" s="20" t="s">
        <v>40</v>
      </c>
      <c r="C345" s="23" t="s">
        <v>344</v>
      </c>
      <c r="D345" s="24"/>
      <c r="E345" s="107"/>
      <c r="F345" s="25"/>
      <c r="G345" s="32">
        <v>0</v>
      </c>
      <c r="H345" s="33">
        <f t="shared" si="132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6"/>
        <v>0</v>
      </c>
      <c r="O345" s="32">
        <v>0.2</v>
      </c>
      <c r="P345" s="33">
        <f>+O345*F344</f>
        <v>576384</v>
      </c>
      <c r="Q345" s="42"/>
      <c r="R345" s="49">
        <f t="shared" si="127"/>
        <v>0</v>
      </c>
      <c r="S345" s="63">
        <v>0.2</v>
      </c>
      <c r="T345" s="65">
        <f t="shared" si="133"/>
        <v>0</v>
      </c>
      <c r="U345" s="65">
        <v>0</v>
      </c>
      <c r="V345" s="65">
        <f t="shared" si="128"/>
        <v>0</v>
      </c>
      <c r="W345" s="65">
        <f t="shared" si="123"/>
        <v>0.2</v>
      </c>
      <c r="X345" s="65"/>
      <c r="Y345" s="65">
        <f t="shared" si="118"/>
        <v>0</v>
      </c>
      <c r="Z345" s="156">
        <f t="shared" si="118"/>
        <v>0</v>
      </c>
      <c r="AA345" s="80"/>
      <c r="AB345" s="65"/>
      <c r="AC345" s="15">
        <f t="shared" si="124"/>
        <v>576384</v>
      </c>
      <c r="AD345" s="81">
        <f t="shared" si="125"/>
        <v>-576384</v>
      </c>
      <c r="AE345" s="13">
        <f t="shared" si="129"/>
        <v>0</v>
      </c>
      <c r="AF345" s="65">
        <v>0</v>
      </c>
      <c r="AG345" s="65">
        <f t="shared" si="130"/>
        <v>0</v>
      </c>
    </row>
    <row r="346" spans="1:33" ht="15" customHeight="1">
      <c r="A346" s="8" t="s">
        <v>94</v>
      </c>
      <c r="B346" s="20" t="s">
        <v>42</v>
      </c>
      <c r="C346" s="23" t="s">
        <v>345</v>
      </c>
      <c r="D346" s="24"/>
      <c r="E346" s="107">
        <v>0.05</v>
      </c>
      <c r="F346" s="25">
        <f>+E346*$D$318</f>
        <v>2401600</v>
      </c>
      <c r="G346" s="32">
        <v>0</v>
      </c>
      <c r="H346" s="33">
        <f t="shared" si="132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6"/>
        <v>0</v>
      </c>
      <c r="O346" s="32">
        <v>0.8</v>
      </c>
      <c r="P346" s="33">
        <f t="shared" si="134"/>
        <v>1921280</v>
      </c>
      <c r="Q346" s="42"/>
      <c r="R346" s="49">
        <f t="shared" si="127"/>
        <v>0</v>
      </c>
      <c r="S346" s="63">
        <v>0.8</v>
      </c>
      <c r="T346" s="65">
        <f t="shared" si="133"/>
        <v>0</v>
      </c>
      <c r="U346" s="65">
        <v>0</v>
      </c>
      <c r="V346" s="65">
        <f t="shared" si="128"/>
        <v>0</v>
      </c>
      <c r="W346" s="65">
        <f t="shared" si="123"/>
        <v>0.8</v>
      </c>
      <c r="X346" s="65"/>
      <c r="Y346" s="65">
        <f t="shared" si="118"/>
        <v>0</v>
      </c>
      <c r="Z346" s="156">
        <f t="shared" si="118"/>
        <v>0</v>
      </c>
      <c r="AA346" s="80"/>
      <c r="AB346" s="65"/>
      <c r="AC346" s="15">
        <f t="shared" si="124"/>
        <v>1921280</v>
      </c>
      <c r="AD346" s="81">
        <f t="shared" si="125"/>
        <v>480320</v>
      </c>
      <c r="AE346" s="13">
        <f t="shared" si="129"/>
        <v>0</v>
      </c>
      <c r="AF346" s="65">
        <v>0</v>
      </c>
      <c r="AG346" s="65">
        <f t="shared" si="130"/>
        <v>0</v>
      </c>
    </row>
    <row r="347" spans="1:33" ht="15" customHeight="1">
      <c r="A347" s="8" t="s">
        <v>94</v>
      </c>
      <c r="B347" s="20" t="s">
        <v>44</v>
      </c>
      <c r="C347" s="23" t="s">
        <v>346</v>
      </c>
      <c r="D347" s="24"/>
      <c r="E347" s="107"/>
      <c r="F347" s="25"/>
      <c r="G347" s="32">
        <v>0</v>
      </c>
      <c r="H347" s="33">
        <f t="shared" si="132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6"/>
        <v>0</v>
      </c>
      <c r="O347" s="32">
        <v>0.2</v>
      </c>
      <c r="P347" s="33">
        <f>+O347*F346</f>
        <v>480320</v>
      </c>
      <c r="Q347" s="42"/>
      <c r="R347" s="49">
        <f t="shared" si="127"/>
        <v>0</v>
      </c>
      <c r="S347" s="63">
        <v>0.2</v>
      </c>
      <c r="T347" s="65">
        <f t="shared" si="133"/>
        <v>0</v>
      </c>
      <c r="U347" s="65">
        <v>0</v>
      </c>
      <c r="V347" s="65">
        <f t="shared" si="128"/>
        <v>0</v>
      </c>
      <c r="W347" s="65">
        <f t="shared" si="123"/>
        <v>0.2</v>
      </c>
      <c r="X347" s="65"/>
      <c r="Y347" s="65">
        <f t="shared" si="118"/>
        <v>0</v>
      </c>
      <c r="Z347" s="156">
        <f t="shared" si="118"/>
        <v>0</v>
      </c>
      <c r="AA347" s="80"/>
      <c r="AB347" s="65"/>
      <c r="AC347" s="15">
        <f t="shared" si="124"/>
        <v>480320</v>
      </c>
      <c r="AD347" s="81">
        <f t="shared" si="125"/>
        <v>-480320</v>
      </c>
      <c r="AE347" s="13">
        <f t="shared" si="129"/>
        <v>0</v>
      </c>
      <c r="AF347" s="65">
        <v>0</v>
      </c>
      <c r="AG347" s="65">
        <f t="shared" si="130"/>
        <v>0</v>
      </c>
    </row>
    <row r="348" spans="1:33" ht="15" customHeight="1">
      <c r="A348" s="8" t="s">
        <v>94</v>
      </c>
      <c r="B348" s="20" t="s">
        <v>46</v>
      </c>
      <c r="C348" s="23" t="s">
        <v>347</v>
      </c>
      <c r="D348" s="24"/>
      <c r="E348" s="107">
        <v>0.1</v>
      </c>
      <c r="F348" s="25">
        <f>+E348*$D$318</f>
        <v>4803200</v>
      </c>
      <c r="G348" s="32">
        <v>0</v>
      </c>
      <c r="H348" s="33">
        <f t="shared" si="132"/>
        <v>0</v>
      </c>
      <c r="I348" s="32">
        <v>0</v>
      </c>
      <c r="J348" s="33">
        <f t="shared" ref="J348:J351" si="135">+I348*$F348</f>
        <v>0</v>
      </c>
      <c r="K348" s="53">
        <v>0</v>
      </c>
      <c r="L348" s="33">
        <f t="shared" ref="L348:L351" si="136">+K348*$F348</f>
        <v>0</v>
      </c>
      <c r="M348" s="42">
        <v>0</v>
      </c>
      <c r="N348" s="49">
        <f t="shared" si="126"/>
        <v>0</v>
      </c>
      <c r="O348" s="32">
        <v>0.8</v>
      </c>
      <c r="P348" s="33">
        <f t="shared" si="134"/>
        <v>3842560</v>
      </c>
      <c r="Q348" s="42"/>
      <c r="R348" s="49">
        <f t="shared" si="127"/>
        <v>0</v>
      </c>
      <c r="S348" s="63">
        <v>0.8</v>
      </c>
      <c r="T348" s="65">
        <f t="shared" si="133"/>
        <v>0</v>
      </c>
      <c r="U348" s="65">
        <v>0</v>
      </c>
      <c r="V348" s="65">
        <f t="shared" si="128"/>
        <v>0</v>
      </c>
      <c r="W348" s="65">
        <f t="shared" si="123"/>
        <v>0.8</v>
      </c>
      <c r="X348" s="65"/>
      <c r="Y348" s="65">
        <f t="shared" si="118"/>
        <v>0</v>
      </c>
      <c r="Z348" s="156">
        <f t="shared" si="118"/>
        <v>0</v>
      </c>
      <c r="AA348" s="80"/>
      <c r="AB348" s="65"/>
      <c r="AC348" s="15">
        <f t="shared" si="124"/>
        <v>3842560</v>
      </c>
      <c r="AD348" s="81">
        <f t="shared" si="125"/>
        <v>960640</v>
      </c>
      <c r="AE348" s="13">
        <f t="shared" si="129"/>
        <v>0</v>
      </c>
      <c r="AF348" s="65">
        <v>0</v>
      </c>
      <c r="AG348" s="65">
        <f t="shared" si="130"/>
        <v>0</v>
      </c>
    </row>
    <row r="349" spans="1:33" ht="15" customHeight="1">
      <c r="A349" s="8" t="s">
        <v>94</v>
      </c>
      <c r="B349" s="20" t="s">
        <v>48</v>
      </c>
      <c r="C349" s="23" t="s">
        <v>348</v>
      </c>
      <c r="D349" s="24"/>
      <c r="E349" s="107"/>
      <c r="F349" s="25"/>
      <c r="G349" s="32">
        <v>0</v>
      </c>
      <c r="H349" s="33">
        <f t="shared" si="132"/>
        <v>0</v>
      </c>
      <c r="I349" s="32">
        <v>0</v>
      </c>
      <c r="J349" s="33">
        <f t="shared" si="135"/>
        <v>0</v>
      </c>
      <c r="K349" s="53">
        <v>0</v>
      </c>
      <c r="L349" s="33">
        <f t="shared" si="136"/>
        <v>0</v>
      </c>
      <c r="M349" s="42">
        <v>0</v>
      </c>
      <c r="N349" s="49">
        <f t="shared" si="126"/>
        <v>0</v>
      </c>
      <c r="O349" s="32">
        <v>0.2</v>
      </c>
      <c r="P349" s="33">
        <f>+O349*F348</f>
        <v>960640</v>
      </c>
      <c r="Q349" s="42"/>
      <c r="R349" s="49">
        <f t="shared" si="127"/>
        <v>0</v>
      </c>
      <c r="S349" s="63">
        <v>0.2</v>
      </c>
      <c r="T349" s="65">
        <f t="shared" si="133"/>
        <v>0</v>
      </c>
      <c r="U349" s="65">
        <v>0</v>
      </c>
      <c r="V349" s="65">
        <f t="shared" si="128"/>
        <v>0</v>
      </c>
      <c r="W349" s="65">
        <f t="shared" si="123"/>
        <v>0.2</v>
      </c>
      <c r="X349" s="65"/>
      <c r="Y349" s="65">
        <f t="shared" si="118"/>
        <v>0</v>
      </c>
      <c r="Z349" s="156">
        <f t="shared" si="118"/>
        <v>0</v>
      </c>
      <c r="AA349" s="80"/>
      <c r="AB349" s="65"/>
      <c r="AC349" s="15">
        <f t="shared" si="124"/>
        <v>960640</v>
      </c>
      <c r="AD349" s="81">
        <f t="shared" si="125"/>
        <v>-960640</v>
      </c>
      <c r="AE349" s="13">
        <f t="shared" si="129"/>
        <v>0</v>
      </c>
      <c r="AF349" s="65">
        <v>0</v>
      </c>
      <c r="AG349" s="65">
        <f t="shared" si="130"/>
        <v>0</v>
      </c>
    </row>
    <row r="350" spans="1:33" ht="15" customHeight="1">
      <c r="A350" s="8" t="s">
        <v>94</v>
      </c>
      <c r="B350" s="20" t="s">
        <v>50</v>
      </c>
      <c r="C350" s="23" t="s">
        <v>349</v>
      </c>
      <c r="D350" s="24"/>
      <c r="E350" s="107">
        <v>0.05</v>
      </c>
      <c r="F350" s="25">
        <f>+E350*$D$318</f>
        <v>2401600</v>
      </c>
      <c r="G350" s="32">
        <v>0</v>
      </c>
      <c r="H350" s="33">
        <f t="shared" si="132"/>
        <v>0</v>
      </c>
      <c r="I350" s="32">
        <v>0</v>
      </c>
      <c r="J350" s="33">
        <f t="shared" si="135"/>
        <v>0</v>
      </c>
      <c r="K350" s="53">
        <v>0</v>
      </c>
      <c r="L350" s="33">
        <f t="shared" si="136"/>
        <v>0</v>
      </c>
      <c r="M350" s="42">
        <v>0</v>
      </c>
      <c r="N350" s="49">
        <f t="shared" si="126"/>
        <v>0</v>
      </c>
      <c r="O350" s="32">
        <v>1</v>
      </c>
      <c r="P350" s="33">
        <f t="shared" si="134"/>
        <v>2401600</v>
      </c>
      <c r="Q350" s="42"/>
      <c r="R350" s="49">
        <f t="shared" si="127"/>
        <v>0</v>
      </c>
      <c r="S350" s="63">
        <v>1</v>
      </c>
      <c r="T350" s="65">
        <f t="shared" si="133"/>
        <v>0</v>
      </c>
      <c r="U350" s="65">
        <v>0</v>
      </c>
      <c r="V350" s="65">
        <f t="shared" si="128"/>
        <v>0</v>
      </c>
      <c r="W350" s="65">
        <f t="shared" si="123"/>
        <v>1</v>
      </c>
      <c r="X350" s="65"/>
      <c r="Y350" s="65">
        <f t="shared" si="118"/>
        <v>0</v>
      </c>
      <c r="Z350" s="156">
        <f t="shared" si="118"/>
        <v>0</v>
      </c>
      <c r="AA350" s="80"/>
      <c r="AB350" s="65"/>
      <c r="AC350" s="15">
        <f t="shared" si="124"/>
        <v>2401600</v>
      </c>
      <c r="AD350" s="81">
        <f t="shared" si="125"/>
        <v>0</v>
      </c>
      <c r="AE350" s="13">
        <f t="shared" si="129"/>
        <v>0</v>
      </c>
      <c r="AF350" s="65">
        <v>0</v>
      </c>
      <c r="AG350" s="65">
        <f t="shared" si="130"/>
        <v>0</v>
      </c>
    </row>
    <row r="351" spans="1:33" ht="15" customHeight="1">
      <c r="A351" s="8" t="s">
        <v>94</v>
      </c>
      <c r="B351" s="20" t="s">
        <v>52</v>
      </c>
      <c r="C351" s="23" t="s">
        <v>350</v>
      </c>
      <c r="D351" s="24"/>
      <c r="E351" s="107">
        <v>0.05</v>
      </c>
      <c r="F351" s="25">
        <f>+E351*$D$318</f>
        <v>2401600</v>
      </c>
      <c r="G351" s="32">
        <v>0</v>
      </c>
      <c r="H351" s="33">
        <f t="shared" si="132"/>
        <v>0</v>
      </c>
      <c r="I351" s="32">
        <v>0</v>
      </c>
      <c r="J351" s="33">
        <f t="shared" si="135"/>
        <v>0</v>
      </c>
      <c r="K351" s="53">
        <v>0</v>
      </c>
      <c r="L351" s="33">
        <f t="shared" si="136"/>
        <v>0</v>
      </c>
      <c r="M351" s="42">
        <v>0</v>
      </c>
      <c r="N351" s="49">
        <f t="shared" si="126"/>
        <v>0</v>
      </c>
      <c r="O351" s="32">
        <v>1</v>
      </c>
      <c r="P351" s="33">
        <f t="shared" si="134"/>
        <v>2401600</v>
      </c>
      <c r="Q351" s="42"/>
      <c r="R351" s="49">
        <f t="shared" si="127"/>
        <v>0</v>
      </c>
      <c r="S351" s="63">
        <v>1</v>
      </c>
      <c r="T351" s="65">
        <f t="shared" si="133"/>
        <v>0</v>
      </c>
      <c r="U351" s="65">
        <v>0</v>
      </c>
      <c r="V351" s="65">
        <f t="shared" si="128"/>
        <v>0</v>
      </c>
      <c r="W351" s="65">
        <f t="shared" si="123"/>
        <v>1</v>
      </c>
      <c r="X351" s="65"/>
      <c r="Y351" s="65">
        <f t="shared" si="118"/>
        <v>0</v>
      </c>
      <c r="Z351" s="156">
        <f t="shared" si="118"/>
        <v>0</v>
      </c>
      <c r="AA351" s="80"/>
      <c r="AB351" s="65"/>
      <c r="AC351" s="15">
        <f t="shared" si="124"/>
        <v>2401600</v>
      </c>
      <c r="AD351" s="81">
        <f t="shared" si="125"/>
        <v>0</v>
      </c>
      <c r="AE351" s="13">
        <f t="shared" si="129"/>
        <v>0</v>
      </c>
      <c r="AF351" s="65">
        <v>0</v>
      </c>
      <c r="AG351" s="65">
        <f t="shared" si="130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32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6"/>
        <v>0</v>
      </c>
      <c r="O352" s="32"/>
      <c r="P352" s="33"/>
      <c r="Q352" s="42"/>
      <c r="R352" s="49">
        <f t="shared" si="127"/>
        <v>0</v>
      </c>
      <c r="S352" s="63"/>
      <c r="T352" s="65">
        <f t="shared" si="131"/>
        <v>0</v>
      </c>
      <c r="U352" s="65">
        <v>0</v>
      </c>
      <c r="V352" s="65"/>
      <c r="W352" s="65">
        <f t="shared" si="123"/>
        <v>0</v>
      </c>
      <c r="X352" s="65"/>
      <c r="Y352" s="65">
        <f t="shared" si="118"/>
        <v>0</v>
      </c>
      <c r="Z352" s="156">
        <f t="shared" si="118"/>
        <v>0</v>
      </c>
      <c r="AA352" s="80"/>
      <c r="AB352" s="65"/>
      <c r="AD352" s="81">
        <f t="shared" si="125"/>
        <v>0</v>
      </c>
      <c r="AE352" s="13">
        <f t="shared" si="129"/>
        <v>0</v>
      </c>
      <c r="AF352" s="65">
        <v>0</v>
      </c>
      <c r="AG352" s="65">
        <f t="shared" si="130"/>
        <v>0</v>
      </c>
    </row>
    <row r="353" spans="1:35" ht="21.95" customHeight="1">
      <c r="B353" s="95" t="s">
        <v>351</v>
      </c>
      <c r="C353" s="94" t="s">
        <v>352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31"/>
        <v>0</v>
      </c>
      <c r="U353" s="65"/>
      <c r="V353" s="65"/>
      <c r="W353" s="65">
        <f t="shared" si="123"/>
        <v>0</v>
      </c>
      <c r="X353" s="65"/>
      <c r="Y353" s="65">
        <f t="shared" si="118"/>
        <v>0</v>
      </c>
      <c r="Z353" s="156">
        <f t="shared" si="118"/>
        <v>0</v>
      </c>
      <c r="AA353" s="80"/>
      <c r="AB353" s="65"/>
      <c r="AD353" s="81">
        <f t="shared" si="125"/>
        <v>0</v>
      </c>
      <c r="AE353" s="13">
        <f t="shared" si="129"/>
        <v>0</v>
      </c>
      <c r="AF353" s="65">
        <v>0</v>
      </c>
      <c r="AG353" s="65">
        <f t="shared" si="130"/>
        <v>0</v>
      </c>
    </row>
    <row r="354" spans="1:35" ht="15" customHeight="1">
      <c r="A354" s="31" t="s">
        <v>353</v>
      </c>
      <c r="B354" s="20">
        <v>1</v>
      </c>
      <c r="C354" s="23" t="s">
        <v>354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31"/>
        <v>0</v>
      </c>
      <c r="U354" s="65"/>
      <c r="V354" s="65"/>
      <c r="W354" s="65">
        <f t="shared" si="123"/>
        <v>0</v>
      </c>
      <c r="X354" s="65"/>
      <c r="Y354" s="65">
        <f t="shared" si="118"/>
        <v>0</v>
      </c>
      <c r="Z354" s="156">
        <f t="shared" si="118"/>
        <v>0</v>
      </c>
      <c r="AA354" s="80"/>
      <c r="AB354" s="65"/>
      <c r="AD354" s="81">
        <f t="shared" si="125"/>
        <v>0</v>
      </c>
      <c r="AE354" s="13">
        <f t="shared" si="129"/>
        <v>0</v>
      </c>
      <c r="AF354" s="65">
        <v>0</v>
      </c>
      <c r="AG354" s="65">
        <f t="shared" si="130"/>
        <v>0</v>
      </c>
    </row>
    <row r="355" spans="1:35" s="6" customFormat="1">
      <c r="A355" s="108"/>
      <c r="B355" s="109"/>
      <c r="C355" s="110" t="s">
        <v>355</v>
      </c>
      <c r="D355" s="111">
        <f>SUM(D5:D354)</f>
        <v>960640000</v>
      </c>
      <c r="E355" s="112"/>
      <c r="F355" s="111">
        <f>SUM(F5:F354)</f>
        <v>960640000</v>
      </c>
      <c r="G355" s="112"/>
      <c r="H355" s="113">
        <f>SUM(H5:H354)</f>
        <v>240160000.47840011</v>
      </c>
      <c r="I355" s="111"/>
      <c r="J355" s="113">
        <f>SUM(J5:J354)</f>
        <v>240159999.52159935</v>
      </c>
      <c r="K355" s="111"/>
      <c r="L355" s="113">
        <f>SUM(L5:L354)</f>
        <v>240160000.29527283</v>
      </c>
      <c r="M355" s="132">
        <v>0</v>
      </c>
      <c r="N355" s="113">
        <f>SUM(N5:N354)</f>
        <v>238598960.29527286</v>
      </c>
      <c r="O355" s="111"/>
      <c r="P355" s="113">
        <f>SUM(P5:P354)</f>
        <v>240159999.70472789</v>
      </c>
      <c r="Q355" s="132"/>
      <c r="R355" s="113">
        <f>SUM(R5:R354)</f>
        <v>118045294.32000004</v>
      </c>
      <c r="S355" s="142"/>
      <c r="T355" s="143">
        <f t="shared" si="131"/>
        <v>0</v>
      </c>
      <c r="U355" s="143"/>
      <c r="V355" s="143"/>
      <c r="W355" s="143"/>
      <c r="X355" s="143"/>
      <c r="Y355" s="143"/>
      <c r="Z355" s="113">
        <f>SUM(Z5:Z354)</f>
        <v>836964254.61527145</v>
      </c>
      <c r="AA355" s="149"/>
      <c r="AB355" s="143"/>
      <c r="AC355" s="150">
        <f>E355-T355</f>
        <v>0</v>
      </c>
      <c r="AD355" s="150">
        <f t="shared" si="125"/>
        <v>960640000</v>
      </c>
      <c r="AE355" s="151">
        <f t="shared" si="129"/>
        <v>0</v>
      </c>
      <c r="AF355" s="143">
        <v>0</v>
      </c>
      <c r="AG355" s="65">
        <f t="shared" si="130"/>
        <v>0</v>
      </c>
    </row>
    <row r="356" spans="1:35">
      <c r="B356" s="20"/>
      <c r="C356" s="94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31"/>
        <v>0</v>
      </c>
      <c r="U356" s="65"/>
      <c r="V356" s="65"/>
      <c r="W356" s="65"/>
      <c r="X356" s="65"/>
      <c r="Y356" s="65"/>
      <c r="Z356" s="65"/>
      <c r="AA356" s="80"/>
      <c r="AB356" s="65"/>
      <c r="AD356" s="81">
        <f t="shared" si="125"/>
        <v>0</v>
      </c>
      <c r="AE356" s="13">
        <f t="shared" si="129"/>
        <v>0</v>
      </c>
      <c r="AF356" s="65">
        <v>0</v>
      </c>
      <c r="AG356" s="65">
        <f t="shared" si="130"/>
        <v>0</v>
      </c>
    </row>
    <row r="357" spans="1:35" s="7" customFormat="1" ht="15" customHeight="1">
      <c r="A357" s="8"/>
      <c r="B357" s="158"/>
      <c r="C357" s="158"/>
      <c r="D357" s="158"/>
      <c r="E357" s="158"/>
      <c r="F357" s="158"/>
      <c r="G357" s="158"/>
      <c r="H357" s="158"/>
      <c r="I357" s="158"/>
      <c r="J357" s="158"/>
      <c r="K357" s="103"/>
      <c r="L357" s="133"/>
      <c r="M357" s="134">
        <v>0</v>
      </c>
      <c r="N357" s="135"/>
      <c r="O357" s="8"/>
      <c r="P357" s="136"/>
      <c r="Q357" s="134"/>
      <c r="R357" s="135"/>
      <c r="S357" s="144"/>
      <c r="T357" s="65"/>
      <c r="U357" s="65"/>
      <c r="V357" s="65"/>
      <c r="W357" s="65"/>
      <c r="X357" s="65"/>
      <c r="Y357" s="65"/>
      <c r="Z357" s="65"/>
      <c r="AA357" s="65"/>
      <c r="AB357" s="65"/>
      <c r="AC357" s="15"/>
      <c r="AD357" s="81">
        <f t="shared" si="125"/>
        <v>0</v>
      </c>
      <c r="AE357" s="13">
        <f t="shared" si="129"/>
        <v>0</v>
      </c>
      <c r="AF357" s="65"/>
      <c r="AG357" s="65">
        <f t="shared" si="130"/>
        <v>0</v>
      </c>
    </row>
    <row r="358" spans="1:35" ht="20.25" customHeight="1">
      <c r="B358" s="115" t="s">
        <v>356</v>
      </c>
      <c r="C358" s="116" t="s">
        <v>357</v>
      </c>
      <c r="D358" s="117"/>
      <c r="E358" s="117"/>
      <c r="F358" s="118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8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8"/>
      <c r="AD358" s="138"/>
      <c r="AE358" s="138"/>
      <c r="AF358" s="139"/>
      <c r="AG358" s="65">
        <f t="shared" si="130"/>
        <v>0</v>
      </c>
    </row>
    <row r="359" spans="1:35" ht="17.25" customHeight="1">
      <c r="B359" s="119">
        <v>1</v>
      </c>
      <c r="C359" s="94" t="s">
        <v>358</v>
      </c>
      <c r="D359" s="45"/>
      <c r="E359" s="45"/>
      <c r="F359" s="120">
        <f>H355</f>
        <v>240160000.47840011</v>
      </c>
      <c r="H359" s="88"/>
      <c r="I359" s="66"/>
      <c r="J359" s="137"/>
      <c r="M359" s="138"/>
      <c r="N359" s="139"/>
      <c r="O359" s="138"/>
      <c r="Q359" s="138"/>
      <c r="R359" s="139"/>
      <c r="S359" s="138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8"/>
      <c r="AD359" s="138"/>
      <c r="AE359" s="138"/>
      <c r="AF359" s="139"/>
      <c r="AG359" s="65">
        <f t="shared" si="130"/>
        <v>0</v>
      </c>
    </row>
    <row r="360" spans="1:35" ht="17.25" customHeight="1">
      <c r="B360" s="119">
        <f>B359+1</f>
        <v>2</v>
      </c>
      <c r="C360" s="94" t="s">
        <v>359</v>
      </c>
      <c r="D360" s="45"/>
      <c r="E360" s="45"/>
      <c r="F360" s="120">
        <f>J355</f>
        <v>240159999.52159935</v>
      </c>
      <c r="H360" s="88"/>
      <c r="I360" s="66"/>
      <c r="J360" s="137"/>
      <c r="L360" s="88"/>
      <c r="M360" s="138"/>
      <c r="N360" s="139"/>
      <c r="O360" s="138"/>
      <c r="P360" s="138"/>
      <c r="Q360" s="138"/>
      <c r="R360" s="139"/>
      <c r="S360" s="138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8"/>
      <c r="AD360" s="138"/>
      <c r="AE360" s="138"/>
      <c r="AF360" s="139"/>
      <c r="AG360" s="65">
        <f t="shared" si="130"/>
        <v>0</v>
      </c>
    </row>
    <row r="361" spans="1:35" ht="17.25" customHeight="1">
      <c r="B361" s="119">
        <f t="shared" ref="B361:B362" si="137">B360+1</f>
        <v>3</v>
      </c>
      <c r="C361" s="94" t="s">
        <v>360</v>
      </c>
      <c r="D361" s="45"/>
      <c r="E361" s="45"/>
      <c r="F361" s="120">
        <f>N355</f>
        <v>238598960.29527286</v>
      </c>
      <c r="H361" s="121"/>
      <c r="I361" s="66"/>
      <c r="J361" s="137"/>
      <c r="L361" s="88"/>
      <c r="M361" s="138"/>
      <c r="N361" s="139"/>
      <c r="O361" s="138"/>
      <c r="P361" s="138"/>
      <c r="Q361" s="138"/>
      <c r="R361" s="139"/>
      <c r="S361" s="138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8"/>
      <c r="AD361" s="138"/>
      <c r="AE361" s="138"/>
      <c r="AF361" s="139"/>
      <c r="AG361" s="65">
        <f t="shared" si="130"/>
        <v>0</v>
      </c>
    </row>
    <row r="362" spans="1:35" ht="17.25" customHeight="1">
      <c r="B362" s="119">
        <f t="shared" si="137"/>
        <v>4</v>
      </c>
      <c r="C362" s="94" t="s">
        <v>361</v>
      </c>
      <c r="D362" s="45"/>
      <c r="E362" s="45"/>
      <c r="F362" s="120">
        <f>R355</f>
        <v>118045294.32000004</v>
      </c>
      <c r="H362" s="122"/>
      <c r="I362" s="66"/>
      <c r="J362" s="137"/>
      <c r="M362" s="138"/>
      <c r="N362" s="139"/>
      <c r="O362" s="138"/>
      <c r="P362" s="138"/>
      <c r="Q362" s="138"/>
      <c r="R362" s="139"/>
      <c r="S362" s="138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8"/>
      <c r="AD362" s="138"/>
      <c r="AE362" s="138"/>
      <c r="AF362" s="139"/>
      <c r="AG362" s="65">
        <f t="shared" si="130"/>
        <v>0</v>
      </c>
    </row>
    <row r="363" spans="1:35" ht="17.25" customHeight="1">
      <c r="B363" s="119"/>
      <c r="C363" s="123" t="s">
        <v>362</v>
      </c>
      <c r="D363" s="45"/>
      <c r="E363" s="45"/>
      <c r="F363" s="124">
        <f>SUM(F359:F362)</f>
        <v>836964254.6152724</v>
      </c>
      <c r="H363" s="125"/>
      <c r="I363" s="66"/>
      <c r="J363" s="137"/>
      <c r="M363" s="138"/>
      <c r="N363" s="139"/>
      <c r="O363" s="138"/>
      <c r="P363" s="138"/>
      <c r="Q363" s="138"/>
      <c r="R363" s="139"/>
      <c r="S363" s="138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8"/>
      <c r="AD363" s="138"/>
      <c r="AE363" s="138"/>
      <c r="AF363" s="139"/>
      <c r="AG363" s="65">
        <f t="shared" si="130"/>
        <v>0</v>
      </c>
    </row>
    <row r="364" spans="1:35" ht="24.75" customHeight="1">
      <c r="B364" s="126"/>
      <c r="C364" s="127" t="s">
        <v>369</v>
      </c>
      <c r="D364" s="128"/>
      <c r="E364" s="128"/>
      <c r="F364" s="129">
        <f>F363/F355</f>
        <v>0.87125692727272697</v>
      </c>
      <c r="I364" s="11"/>
      <c r="J364" s="12"/>
      <c r="M364" s="140"/>
      <c r="N364" s="141"/>
      <c r="O364" s="140"/>
      <c r="P364" s="140"/>
      <c r="Q364" s="140"/>
      <c r="R364" s="141"/>
      <c r="S364" s="140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0"/>
      <c r="AD364" s="140"/>
      <c r="AE364" s="140"/>
      <c r="AF364" s="141"/>
      <c r="AG364" s="65">
        <f t="shared" si="130"/>
        <v>0</v>
      </c>
    </row>
    <row r="365" spans="1:35" s="7" customFormat="1" ht="21" hidden="1" customHeight="1">
      <c r="A365" s="8"/>
      <c r="B365" s="130" t="s">
        <v>363</v>
      </c>
      <c r="C365" s="131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52"/>
      <c r="AD365" s="81">
        <f>F365-AC365</f>
        <v>0</v>
      </c>
      <c r="AE365" s="75"/>
      <c r="AF365" s="88"/>
      <c r="AG365" s="65">
        <f t="shared" si="130"/>
        <v>0</v>
      </c>
      <c r="AH365" s="88"/>
      <c r="AI365" s="88"/>
    </row>
    <row r="366" spans="1:35" s="7" customFormat="1" ht="15" hidden="1" customHeight="1">
      <c r="A366" s="8"/>
      <c r="B366" s="158" t="s">
        <v>364</v>
      </c>
      <c r="C366" s="158"/>
      <c r="D366" s="158"/>
      <c r="E366" s="158"/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14"/>
      <c r="R366" s="114"/>
      <c r="S366" s="146"/>
      <c r="T366" s="147"/>
      <c r="U366" s="147"/>
      <c r="V366" s="147"/>
      <c r="W366" s="147"/>
      <c r="X366" s="147"/>
      <c r="Y366" s="147"/>
      <c r="Z366" s="147"/>
      <c r="AA366" s="147"/>
      <c r="AB366" s="147"/>
      <c r="AC366" s="153"/>
      <c r="AD366" s="81">
        <f>F366-AC366</f>
        <v>0</v>
      </c>
      <c r="AE366" s="75"/>
      <c r="AF366" s="130"/>
      <c r="AG366" s="65">
        <f t="shared" si="130"/>
        <v>0</v>
      </c>
      <c r="AH366" s="130"/>
      <c r="AI366" s="130"/>
    </row>
    <row r="367" spans="1:35" s="7" customFormat="1" ht="15" hidden="1" customHeight="1">
      <c r="A367" s="8"/>
      <c r="B367" s="158" t="s">
        <v>365</v>
      </c>
      <c r="C367" s="158"/>
      <c r="D367" s="158"/>
      <c r="E367" s="158"/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14"/>
      <c r="R367" s="114"/>
      <c r="S367" s="146"/>
      <c r="T367" s="8"/>
      <c r="U367" s="8"/>
      <c r="V367" s="8"/>
      <c r="W367" s="8"/>
      <c r="X367" s="8"/>
      <c r="Y367" s="8"/>
      <c r="Z367" s="8"/>
      <c r="AA367" s="8"/>
      <c r="AB367" s="8"/>
      <c r="AC367" s="152"/>
      <c r="AD367" s="81">
        <f>F367-AC367</f>
        <v>0</v>
      </c>
      <c r="AE367" s="75"/>
      <c r="AF367" s="130"/>
      <c r="AG367" s="65">
        <f t="shared" si="130"/>
        <v>0</v>
      </c>
      <c r="AH367" s="130"/>
      <c r="AI367" s="130"/>
    </row>
    <row r="368" spans="1:35" s="7" customFormat="1" ht="15" hidden="1" customHeight="1">
      <c r="A368" s="8"/>
      <c r="B368" s="158" t="s">
        <v>366</v>
      </c>
      <c r="C368" s="158"/>
      <c r="D368" s="158"/>
      <c r="E368" s="158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14"/>
      <c r="R368" s="114"/>
      <c r="S368" s="146"/>
      <c r="T368" s="8"/>
      <c r="U368" s="8"/>
      <c r="V368" s="8"/>
      <c r="W368" s="8"/>
      <c r="X368" s="8"/>
      <c r="Y368" s="8"/>
      <c r="Z368" s="8"/>
      <c r="AA368" s="8"/>
      <c r="AB368" s="8"/>
      <c r="AC368" s="152"/>
      <c r="AD368" s="81">
        <f>F368-AC368</f>
        <v>0</v>
      </c>
      <c r="AE368" s="75"/>
      <c r="AF368" s="130"/>
      <c r="AG368" s="65">
        <f t="shared" si="130"/>
        <v>0</v>
      </c>
      <c r="AH368" s="130"/>
      <c r="AI368" s="130"/>
    </row>
    <row r="369" spans="1:33" hidden="1">
      <c r="A369" s="8"/>
      <c r="B369" s="158" t="s">
        <v>367</v>
      </c>
      <c r="C369" s="158"/>
      <c r="D369" s="158"/>
      <c r="E369" s="158"/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14"/>
      <c r="R369" s="114"/>
      <c r="S369" s="146"/>
      <c r="T369" s="8"/>
      <c r="U369" s="8"/>
      <c r="V369" s="8"/>
      <c r="W369" s="8"/>
      <c r="X369" s="8"/>
      <c r="Y369" s="8"/>
      <c r="Z369" s="8"/>
      <c r="AA369" s="8"/>
      <c r="AB369" s="8"/>
      <c r="AC369" s="153"/>
      <c r="AD369" s="81">
        <f>F369-AC369</f>
        <v>0</v>
      </c>
      <c r="AE369" s="75"/>
      <c r="AG369" s="65">
        <f t="shared" si="130"/>
        <v>0</v>
      </c>
    </row>
    <row r="370" spans="1:33" s="7" customFormat="1" ht="15" customHeight="1">
      <c r="A370" s="8"/>
      <c r="B370" s="130"/>
      <c r="C370" s="130"/>
      <c r="D370" s="130"/>
      <c r="E370" s="130"/>
      <c r="F370" s="130"/>
      <c r="G370" s="130"/>
      <c r="H370" s="130"/>
      <c r="I370" s="130"/>
      <c r="J370" s="130"/>
      <c r="K370" s="103"/>
      <c r="L370" s="8"/>
      <c r="M370" s="134"/>
      <c r="N370" s="135"/>
      <c r="O370" s="8"/>
      <c r="P370" s="130"/>
      <c r="Q370" s="134"/>
      <c r="R370" s="135"/>
      <c r="S370" s="148"/>
      <c r="AC370" s="154"/>
      <c r="AE370" s="155"/>
    </row>
    <row r="371" spans="1:33" s="7" customFormat="1" ht="15" customHeight="1">
      <c r="A371" s="8"/>
      <c r="B371" s="130"/>
      <c r="C371" s="130"/>
      <c r="D371" s="130"/>
      <c r="E371" s="130"/>
      <c r="F371" s="130"/>
      <c r="G371" s="130"/>
      <c r="H371" s="130"/>
      <c r="I371" s="130"/>
      <c r="J371" s="130"/>
      <c r="K371" s="103"/>
      <c r="L371" s="8"/>
      <c r="M371" s="134"/>
      <c r="N371" s="135"/>
      <c r="O371" s="8"/>
      <c r="P371" s="130"/>
      <c r="Q371" s="134"/>
      <c r="R371" s="135"/>
      <c r="S371" s="148"/>
      <c r="AC371" s="154"/>
      <c r="AE371" s="155"/>
    </row>
    <row r="372" spans="1:33">
      <c r="A372" s="8"/>
      <c r="B372" s="130"/>
      <c r="C372" s="130"/>
      <c r="D372" s="130"/>
      <c r="E372" s="130"/>
      <c r="F372" s="130"/>
      <c r="G372" s="130"/>
      <c r="H372" s="130"/>
      <c r="I372" s="130"/>
      <c r="J372" s="130"/>
      <c r="K372" s="103"/>
      <c r="L372" s="8"/>
      <c r="M372" s="134"/>
      <c r="N372" s="135"/>
      <c r="O372" s="8"/>
      <c r="Q372" s="134"/>
      <c r="R372" s="135"/>
    </row>
    <row r="373" spans="1:33">
      <c r="B373" s="130"/>
      <c r="C373" s="130"/>
      <c r="D373" s="130"/>
      <c r="E373" s="130"/>
      <c r="F373" s="130"/>
      <c r="G373" s="130"/>
      <c r="H373" s="130"/>
      <c r="I373" s="130"/>
      <c r="J373" s="130"/>
    </row>
    <row r="374" spans="1:33">
      <c r="B374" s="130"/>
      <c r="C374" s="130"/>
      <c r="D374" s="130"/>
      <c r="E374" s="130"/>
      <c r="F374" s="130"/>
      <c r="G374" s="130"/>
      <c r="H374" s="130"/>
      <c r="I374" s="130"/>
      <c r="J374" s="130"/>
    </row>
    <row r="375" spans="1:33">
      <c r="B375" s="130"/>
      <c r="C375" s="130"/>
      <c r="D375" s="130"/>
      <c r="E375" s="130"/>
      <c r="F375" s="130"/>
      <c r="G375" s="130"/>
      <c r="H375" s="130"/>
      <c r="I375" s="130"/>
      <c r="J375" s="130"/>
    </row>
  </sheetData>
  <autoFilter ref="A2:P369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2024-04-04T14:24:12Z</cp:lastPrinted>
  <dcterms:created xsi:type="dcterms:W3CDTF">2022-03-05T08:34:00Z</dcterms:created>
  <dcterms:modified xsi:type="dcterms:W3CDTF">2024-06-27T06:10:55Z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