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495" windowWidth="20730" windowHeight="117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Jajmau!$A$2:$N$369</definedName>
    <definedName name="L_Mazdoor">[1]Labour!$D$17</definedName>
    <definedName name="_xlnm.Print_Area" localSheetId="0">Jajmau!$B$1:$AU$364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9" i="1"/>
  <c r="R154"/>
  <c r="P337" l="1"/>
  <c r="P311"/>
  <c r="P77"/>
  <c r="R351"/>
  <c r="R350"/>
  <c r="R349"/>
  <c r="R348"/>
  <c r="R347"/>
  <c r="R346"/>
  <c r="R345"/>
  <c r="R344"/>
  <c r="R343"/>
  <c r="R342"/>
  <c r="R341"/>
  <c r="R340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7"/>
  <c r="R316"/>
  <c r="R315"/>
  <c r="R314"/>
  <c r="R313"/>
  <c r="R312"/>
  <c r="R311"/>
  <c r="R310"/>
  <c r="R309"/>
  <c r="R307"/>
  <c r="R306"/>
  <c r="R308"/>
  <c r="R305"/>
  <c r="R304"/>
  <c r="R303"/>
  <c r="R302"/>
  <c r="R299"/>
  <c r="R298"/>
  <c r="R297"/>
  <c r="R296"/>
  <c r="R293"/>
  <c r="R292"/>
  <c r="R291"/>
  <c r="R290"/>
  <c r="R289"/>
  <c r="R288"/>
  <c r="R287"/>
  <c r="R286"/>
  <c r="R285"/>
  <c r="R284"/>
  <c r="R283"/>
  <c r="R282"/>
  <c r="R281"/>
  <c r="R280"/>
  <c r="R277"/>
  <c r="R276"/>
  <c r="R275"/>
  <c r="R274"/>
  <c r="R269"/>
  <c r="R268"/>
  <c r="R267"/>
  <c r="R266"/>
  <c r="R265"/>
  <c r="R264"/>
  <c r="R263"/>
  <c r="R262"/>
  <c r="R261"/>
  <c r="R260"/>
  <c r="R259"/>
  <c r="R258"/>
  <c r="R255"/>
  <c r="R254"/>
  <c r="R253"/>
  <c r="R252"/>
  <c r="R249"/>
  <c r="R248"/>
  <c r="R247"/>
  <c r="R246"/>
  <c r="R245"/>
  <c r="R244"/>
  <c r="R243"/>
  <c r="R242"/>
  <c r="R241"/>
  <c r="R240"/>
  <c r="R239"/>
  <c r="R238"/>
  <c r="R237"/>
  <c r="R236"/>
  <c r="R233"/>
  <c r="R232"/>
  <c r="R231"/>
  <c r="R230"/>
  <c r="R227"/>
  <c r="R226"/>
  <c r="R225"/>
  <c r="R224"/>
  <c r="R223"/>
  <c r="R222"/>
  <c r="R221"/>
  <c r="R220"/>
  <c r="R219"/>
  <c r="R218"/>
  <c r="R217"/>
  <c r="R216"/>
  <c r="R215"/>
  <c r="R214"/>
  <c r="R211"/>
  <c r="R210"/>
  <c r="R209"/>
  <c r="R208"/>
  <c r="R204"/>
  <c r="R203"/>
  <c r="R202"/>
  <c r="R199"/>
  <c r="R198"/>
  <c r="R197"/>
  <c r="R194"/>
  <c r="R193"/>
  <c r="R192"/>
  <c r="R188"/>
  <c r="R187"/>
  <c r="R186"/>
  <c r="R185"/>
  <c r="R184"/>
  <c r="R183"/>
  <c r="R182"/>
  <c r="R181"/>
  <c r="R179"/>
  <c r="R178"/>
  <c r="R177"/>
  <c r="R176"/>
  <c r="R175"/>
  <c r="R174"/>
  <c r="R173"/>
  <c r="R172"/>
  <c r="R169"/>
  <c r="R168"/>
  <c r="R167"/>
  <c r="R164"/>
  <c r="R163"/>
  <c r="R162"/>
  <c r="R159"/>
  <c r="R157"/>
  <c r="R153"/>
  <c r="R152"/>
  <c r="R151"/>
  <c r="R150"/>
  <c r="R149"/>
  <c r="R148"/>
  <c r="R147"/>
  <c r="R146"/>
  <c r="R145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6"/>
  <c r="AU351"/>
  <c r="AU350"/>
  <c r="AU349"/>
  <c r="AU348"/>
  <c r="AU347"/>
  <c r="AU346"/>
  <c r="AU345"/>
  <c r="AU344"/>
  <c r="AU343"/>
  <c r="AU342"/>
  <c r="AU341"/>
  <c r="AU340"/>
  <c r="AU338"/>
  <c r="AU337"/>
  <c r="AU336"/>
  <c r="AU335"/>
  <c r="AU334"/>
  <c r="AU333"/>
  <c r="AU332"/>
  <c r="AU331"/>
  <c r="AU330"/>
  <c r="AU329"/>
  <c r="AU328"/>
  <c r="AU327"/>
  <c r="AU326"/>
  <c r="AU325"/>
  <c r="AU324"/>
  <c r="AU323"/>
  <c r="AU322"/>
  <c r="AU321"/>
  <c r="AU320"/>
  <c r="AU317"/>
  <c r="AU316"/>
  <c r="AU315"/>
  <c r="AU314"/>
  <c r="AU313"/>
  <c r="AU311"/>
  <c r="AU310"/>
  <c r="AU309"/>
  <c r="AU308"/>
  <c r="AU307"/>
  <c r="AU306"/>
  <c r="AU305"/>
  <c r="AU304"/>
  <c r="AU303"/>
  <c r="AU299"/>
  <c r="AU298"/>
  <c r="AU297"/>
  <c r="AU296"/>
  <c r="AU293"/>
  <c r="AU292"/>
  <c r="AU291"/>
  <c r="AU290"/>
  <c r="AU289"/>
  <c r="AU288"/>
  <c r="AU287"/>
  <c r="AU286"/>
  <c r="AU285"/>
  <c r="AU284"/>
  <c r="AU283"/>
  <c r="AU282"/>
  <c r="AU281"/>
  <c r="AU280"/>
  <c r="AU277"/>
  <c r="AU276"/>
  <c r="AU275"/>
  <c r="AU274"/>
  <c r="AU271"/>
  <c r="AU270"/>
  <c r="AU269"/>
  <c r="AU268"/>
  <c r="AU267"/>
  <c r="AU266"/>
  <c r="AU265"/>
  <c r="AU264"/>
  <c r="AU263"/>
  <c r="AU262"/>
  <c r="AU261"/>
  <c r="AU260"/>
  <c r="AU259"/>
  <c r="AU258"/>
  <c r="AU255"/>
  <c r="AU254"/>
  <c r="AU253"/>
  <c r="AU252"/>
  <c r="AU249"/>
  <c r="AU248"/>
  <c r="AU247"/>
  <c r="AU246"/>
  <c r="AU245"/>
  <c r="AU244"/>
  <c r="AU243"/>
  <c r="AU242"/>
  <c r="AU241"/>
  <c r="AU240"/>
  <c r="AU239"/>
  <c r="AU238"/>
  <c r="AU237"/>
  <c r="AU236"/>
  <c r="AU233"/>
  <c r="AU232"/>
  <c r="AU231"/>
  <c r="AU230"/>
  <c r="AU227"/>
  <c r="AU226"/>
  <c r="AU225"/>
  <c r="AU224"/>
  <c r="AU223"/>
  <c r="AU222"/>
  <c r="AU221"/>
  <c r="AU220"/>
  <c r="AU219"/>
  <c r="AU218"/>
  <c r="AU217"/>
  <c r="AU216"/>
  <c r="AU215"/>
  <c r="AU214"/>
  <c r="AU211"/>
  <c r="AU210"/>
  <c r="AU209"/>
  <c r="AU208"/>
  <c r="AU204"/>
  <c r="AU203"/>
  <c r="AU202"/>
  <c r="AU199"/>
  <c r="AU198"/>
  <c r="AU197"/>
  <c r="AU194"/>
  <c r="AU193"/>
  <c r="AU192"/>
  <c r="AU189"/>
  <c r="AU188"/>
  <c r="AU187"/>
  <c r="AU186"/>
  <c r="AU185"/>
  <c r="AU184"/>
  <c r="AU183"/>
  <c r="AU182"/>
  <c r="AU181"/>
  <c r="AU179"/>
  <c r="AU178"/>
  <c r="AU177"/>
  <c r="AU176"/>
  <c r="AU175"/>
  <c r="AU174"/>
  <c r="AU173"/>
  <c r="AU172"/>
  <c r="AU169"/>
  <c r="AU168"/>
  <c r="AU164"/>
  <c r="AU163"/>
  <c r="AU162"/>
  <c r="AU159"/>
  <c r="AU158"/>
  <c r="AU157"/>
  <c r="AU154"/>
  <c r="AU153"/>
  <c r="AU152"/>
  <c r="AU151"/>
  <c r="AU150"/>
  <c r="AU149"/>
  <c r="AU148"/>
  <c r="AU147"/>
  <c r="AU146"/>
  <c r="AU145"/>
  <c r="AU142"/>
  <c r="AU141"/>
  <c r="AU140"/>
  <c r="AU139"/>
  <c r="AU138"/>
  <c r="AU137"/>
  <c r="AU136"/>
  <c r="AU135"/>
  <c r="AU134"/>
  <c r="AU133"/>
  <c r="AU132"/>
  <c r="AU131"/>
  <c r="AU130"/>
  <c r="AU129"/>
  <c r="AU128"/>
  <c r="AU127"/>
  <c r="AU126"/>
  <c r="AU125"/>
  <c r="AU124"/>
  <c r="AU123"/>
  <c r="AU122"/>
  <c r="AU121"/>
  <c r="AU120"/>
  <c r="AU119"/>
  <c r="AU118"/>
  <c r="AU117"/>
  <c r="AU116"/>
  <c r="AU115"/>
  <c r="AU113"/>
  <c r="AU112"/>
  <c r="AU111"/>
  <c r="AU110"/>
  <c r="AU109"/>
  <c r="AU108"/>
  <c r="AU107"/>
  <c r="AU106"/>
  <c r="AU105"/>
  <c r="AU104"/>
  <c r="AU103"/>
  <c r="AU102"/>
  <c r="AU101"/>
  <c r="AU100"/>
  <c r="AU99"/>
  <c r="AU98"/>
  <c r="AU97"/>
  <c r="AU96"/>
  <c r="AU95"/>
  <c r="AU94"/>
  <c r="AU93"/>
  <c r="AU92"/>
  <c r="AU91"/>
  <c r="AU90"/>
  <c r="AU89"/>
  <c r="AU88"/>
  <c r="AU87"/>
  <c r="AU86"/>
  <c r="AU85"/>
  <c r="AU84"/>
  <c r="AU83"/>
  <c r="AU82"/>
  <c r="AU81"/>
  <c r="AU80"/>
  <c r="AU79"/>
  <c r="AU78"/>
  <c r="AU77"/>
  <c r="AU76"/>
  <c r="AU75"/>
  <c r="AU74"/>
  <c r="AU73"/>
  <c r="AU72"/>
  <c r="AU71"/>
  <c r="AU70"/>
  <c r="AU69"/>
  <c r="AU68"/>
  <c r="AU67"/>
  <c r="AU66"/>
  <c r="AU65"/>
  <c r="AU64"/>
  <c r="AU63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1"/>
  <c r="AU40"/>
  <c r="AU39"/>
  <c r="AU38"/>
  <c r="AU37"/>
  <c r="AU36"/>
  <c r="AU35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7"/>
  <c r="AU16"/>
  <c r="AU15"/>
  <c r="AU14"/>
  <c r="AU13"/>
  <c r="AU12"/>
  <c r="AU11"/>
  <c r="AU7"/>
  <c r="AU6"/>
  <c r="X353" l="1"/>
  <c r="X354"/>
  <c r="W116" l="1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327"/>
  <c r="W328"/>
  <c r="W329"/>
  <c r="W330"/>
  <c r="W331"/>
  <c r="W332"/>
  <c r="W333"/>
  <c r="W334"/>
  <c r="W335"/>
  <c r="W336"/>
  <c r="W337"/>
  <c r="W338"/>
  <c r="W339"/>
  <c r="W340"/>
  <c r="W341"/>
  <c r="W342"/>
  <c r="W343"/>
  <c r="W344"/>
  <c r="W345"/>
  <c r="W346"/>
  <c r="W347"/>
  <c r="W348"/>
  <c r="W349"/>
  <c r="W350"/>
  <c r="W351"/>
  <c r="W352"/>
  <c r="W353"/>
  <c r="W354"/>
  <c r="W6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AE369"/>
  <c r="AB369"/>
  <c r="AE368"/>
  <c r="AB368"/>
  <c r="AE367"/>
  <c r="AB367"/>
  <c r="AE366"/>
  <c r="AB366"/>
  <c r="AE365"/>
  <c r="AB365"/>
  <c r="AE364"/>
  <c r="AE363"/>
  <c r="AE362"/>
  <c r="AE361"/>
  <c r="AE360"/>
  <c r="B360"/>
  <c r="B361" s="1"/>
  <c r="B362" s="1"/>
  <c r="AE359"/>
  <c r="AE358"/>
  <c r="AC357"/>
  <c r="AE357" s="1"/>
  <c r="AB357"/>
  <c r="AC356"/>
  <c r="AE356" s="1"/>
  <c r="AB356"/>
  <c r="R356"/>
  <c r="AC355"/>
  <c r="AE355" s="1"/>
  <c r="R355"/>
  <c r="AA355" s="1"/>
  <c r="AC354"/>
  <c r="AE354" s="1"/>
  <c r="AB354"/>
  <c r="R354"/>
  <c r="T354" s="1"/>
  <c r="AC353"/>
  <c r="AE353" s="1"/>
  <c r="AB353"/>
  <c r="R353"/>
  <c r="T353" s="1"/>
  <c r="AC352"/>
  <c r="AE352" s="1"/>
  <c r="AB352"/>
  <c r="R352"/>
  <c r="T352" s="1"/>
  <c r="P352"/>
  <c r="H352"/>
  <c r="AC351"/>
  <c r="AE351" s="1"/>
  <c r="T351"/>
  <c r="AC350"/>
  <c r="AE350" s="1"/>
  <c r="T350"/>
  <c r="AC349"/>
  <c r="AE349" s="1"/>
  <c r="T349"/>
  <c r="P349"/>
  <c r="L349"/>
  <c r="J349"/>
  <c r="H349"/>
  <c r="AC348"/>
  <c r="AE348" s="1"/>
  <c r="T348"/>
  <c r="AC347"/>
  <c r="AE347" s="1"/>
  <c r="T347"/>
  <c r="P347"/>
  <c r="H347"/>
  <c r="AC346"/>
  <c r="AE346" s="1"/>
  <c r="T346"/>
  <c r="AC345"/>
  <c r="AE345" s="1"/>
  <c r="T345"/>
  <c r="P345"/>
  <c r="L345"/>
  <c r="H345"/>
  <c r="AC344"/>
  <c r="AE344" s="1"/>
  <c r="T344"/>
  <c r="AC343"/>
  <c r="AE343" s="1"/>
  <c r="T343"/>
  <c r="P343"/>
  <c r="H343"/>
  <c r="AC342"/>
  <c r="AE342" s="1"/>
  <c r="T342"/>
  <c r="AC341"/>
  <c r="AE341" s="1"/>
  <c r="T341"/>
  <c r="P341"/>
  <c r="H341"/>
  <c r="AC340"/>
  <c r="AE340" s="1"/>
  <c r="T340"/>
  <c r="AC339"/>
  <c r="AE339" s="1"/>
  <c r="AA339"/>
  <c r="AB339" s="1"/>
  <c r="R339"/>
  <c r="T339" s="1"/>
  <c r="P339"/>
  <c r="AC338"/>
  <c r="AE338" s="1"/>
  <c r="T338"/>
  <c r="AC337"/>
  <c r="AE337" s="1"/>
  <c r="T337"/>
  <c r="L337"/>
  <c r="H337"/>
  <c r="AC336"/>
  <c r="AE336" s="1"/>
  <c r="T336"/>
  <c r="AC335"/>
  <c r="AE335" s="1"/>
  <c r="T335"/>
  <c r="P335"/>
  <c r="L335"/>
  <c r="H335"/>
  <c r="AC334"/>
  <c r="AE334" s="1"/>
  <c r="T334"/>
  <c r="AC333"/>
  <c r="AE333" s="1"/>
  <c r="T333"/>
  <c r="L333"/>
  <c r="H333"/>
  <c r="AC332"/>
  <c r="AE332" s="1"/>
  <c r="T332"/>
  <c r="AC331"/>
  <c r="AE331" s="1"/>
  <c r="T331"/>
  <c r="P331"/>
  <c r="L331"/>
  <c r="H331"/>
  <c r="AC330"/>
  <c r="AE330" s="1"/>
  <c r="T330"/>
  <c r="AC329"/>
  <c r="AE329" s="1"/>
  <c r="T329"/>
  <c r="L329"/>
  <c r="H329"/>
  <c r="AC328"/>
  <c r="AE328" s="1"/>
  <c r="T328"/>
  <c r="AC327"/>
  <c r="AE327" s="1"/>
  <c r="T327"/>
  <c r="P327"/>
  <c r="L327"/>
  <c r="H327"/>
  <c r="AC326"/>
  <c r="AE326" s="1"/>
  <c r="T326"/>
  <c r="AC325"/>
  <c r="AE325" s="1"/>
  <c r="T325"/>
  <c r="H325"/>
  <c r="AC324"/>
  <c r="AE324" s="1"/>
  <c r="T324"/>
  <c r="AC323"/>
  <c r="AE323" s="1"/>
  <c r="T323"/>
  <c r="H323"/>
  <c r="AC322"/>
  <c r="AE322" s="1"/>
  <c r="T322"/>
  <c r="AC321"/>
  <c r="AE321" s="1"/>
  <c r="T321"/>
  <c r="H321"/>
  <c r="AC320"/>
  <c r="AE320" s="1"/>
  <c r="T320"/>
  <c r="AC319"/>
  <c r="AE319" s="1"/>
  <c r="AA319"/>
  <c r="AB319" s="1"/>
  <c r="R319"/>
  <c r="T319" s="1"/>
  <c r="P319"/>
  <c r="AC318"/>
  <c r="AE318" s="1"/>
  <c r="AA318"/>
  <c r="AB318" s="1"/>
  <c r="R318"/>
  <c r="T318" s="1"/>
  <c r="P318"/>
  <c r="X318" s="1"/>
  <c r="D318"/>
  <c r="F348" s="1"/>
  <c r="AC317"/>
  <c r="AE317" s="1"/>
  <c r="T317"/>
  <c r="AC316"/>
  <c r="AE316" s="1"/>
  <c r="T316"/>
  <c r="AC315"/>
  <c r="AE315" s="1"/>
  <c r="T315"/>
  <c r="AC314"/>
  <c r="AE314" s="1"/>
  <c r="T314"/>
  <c r="AC313"/>
  <c r="AE313" s="1"/>
  <c r="T313"/>
  <c r="P313"/>
  <c r="AC312"/>
  <c r="AE312" s="1"/>
  <c r="T312"/>
  <c r="AC311"/>
  <c r="AE311" s="1"/>
  <c r="T311"/>
  <c r="AC310"/>
  <c r="AE310" s="1"/>
  <c r="T310"/>
  <c r="AC309"/>
  <c r="AE309" s="1"/>
  <c r="T309"/>
  <c r="P309"/>
  <c r="AC308"/>
  <c r="AE308" s="1"/>
  <c r="T308"/>
  <c r="AC307"/>
  <c r="AE307" s="1"/>
  <c r="T307"/>
  <c r="P307"/>
  <c r="AC306"/>
  <c r="AE306" s="1"/>
  <c r="T306"/>
  <c r="AC305"/>
  <c r="AE305" s="1"/>
  <c r="T305"/>
  <c r="AC304"/>
  <c r="AE304" s="1"/>
  <c r="T304"/>
  <c r="AC303"/>
  <c r="AE303" s="1"/>
  <c r="T303"/>
  <c r="AC302"/>
  <c r="AE302" s="1"/>
  <c r="T302"/>
  <c r="AC301"/>
  <c r="AE301" s="1"/>
  <c r="AA301"/>
  <c r="AB301" s="1"/>
  <c r="R301"/>
  <c r="T301" s="1"/>
  <c r="P301"/>
  <c r="AC300"/>
  <c r="AE300" s="1"/>
  <c r="AA300"/>
  <c r="AB300" s="1"/>
  <c r="R300"/>
  <c r="T300" s="1"/>
  <c r="P300"/>
  <c r="AC299"/>
  <c r="AE299" s="1"/>
  <c r="T299"/>
  <c r="AC298"/>
  <c r="AE298" s="1"/>
  <c r="T298"/>
  <c r="AC297"/>
  <c r="AE297" s="1"/>
  <c r="T297"/>
  <c r="AC296"/>
  <c r="AE296" s="1"/>
  <c r="T296"/>
  <c r="AC295"/>
  <c r="AE295" s="1"/>
  <c r="AA295"/>
  <c r="AB295" s="1"/>
  <c r="R295"/>
  <c r="T295" s="1"/>
  <c r="P295"/>
  <c r="X295"/>
  <c r="AC294"/>
  <c r="AE294" s="1"/>
  <c r="AA294"/>
  <c r="AB294" s="1"/>
  <c r="R294"/>
  <c r="T294" s="1"/>
  <c r="P294"/>
  <c r="X294" s="1"/>
  <c r="AC293"/>
  <c r="AE293" s="1"/>
  <c r="T293"/>
  <c r="AC292"/>
  <c r="AE292" s="1"/>
  <c r="T292"/>
  <c r="AC291"/>
  <c r="AE291" s="1"/>
  <c r="T291"/>
  <c r="AC290"/>
  <c r="AE290" s="1"/>
  <c r="T290"/>
  <c r="AC289"/>
  <c r="AE289" s="1"/>
  <c r="T289"/>
  <c r="AC288"/>
  <c r="AE288" s="1"/>
  <c r="T288"/>
  <c r="AC287"/>
  <c r="AE287" s="1"/>
  <c r="T287"/>
  <c r="AC286"/>
  <c r="AE286" s="1"/>
  <c r="T286"/>
  <c r="AC285"/>
  <c r="AE285" s="1"/>
  <c r="T285"/>
  <c r="AC284"/>
  <c r="AE284" s="1"/>
  <c r="T284"/>
  <c r="AC283"/>
  <c r="AE283" s="1"/>
  <c r="T283"/>
  <c r="AC282"/>
  <c r="AE282" s="1"/>
  <c r="T282"/>
  <c r="AC281"/>
  <c r="AE281" s="1"/>
  <c r="T281"/>
  <c r="AC280"/>
  <c r="AE280" s="1"/>
  <c r="T280"/>
  <c r="AC279"/>
  <c r="AE279" s="1"/>
  <c r="AA279"/>
  <c r="AB279" s="1"/>
  <c r="R279"/>
  <c r="T279" s="1"/>
  <c r="P279"/>
  <c r="X279"/>
  <c r="AC278"/>
  <c r="AE278" s="1"/>
  <c r="AA278"/>
  <c r="AB278" s="1"/>
  <c r="R278"/>
  <c r="T278" s="1"/>
  <c r="P278"/>
  <c r="AC277"/>
  <c r="AE277" s="1"/>
  <c r="T277"/>
  <c r="AC276"/>
  <c r="AE276" s="1"/>
  <c r="T276"/>
  <c r="AC275"/>
  <c r="AE275" s="1"/>
  <c r="T275"/>
  <c r="AC274"/>
  <c r="AE274" s="1"/>
  <c r="T274"/>
  <c r="AC273"/>
  <c r="AE273" s="1"/>
  <c r="AA273"/>
  <c r="AB273" s="1"/>
  <c r="R273"/>
  <c r="T273" s="1"/>
  <c r="P273"/>
  <c r="X273" s="1"/>
  <c r="AC272"/>
  <c r="AE272" s="1"/>
  <c r="AA272"/>
  <c r="AB272" s="1"/>
  <c r="R272"/>
  <c r="T272" s="1"/>
  <c r="P272"/>
  <c r="X272"/>
  <c r="AC271"/>
  <c r="AE271" s="1"/>
  <c r="T271"/>
  <c r="AC270"/>
  <c r="AE270" s="1"/>
  <c r="T270"/>
  <c r="AC269"/>
  <c r="AE269" s="1"/>
  <c r="T269"/>
  <c r="AC268"/>
  <c r="AE268" s="1"/>
  <c r="T268"/>
  <c r="AC267"/>
  <c r="AE267" s="1"/>
  <c r="T267"/>
  <c r="AC266"/>
  <c r="AE266" s="1"/>
  <c r="T266"/>
  <c r="AC265"/>
  <c r="AE265" s="1"/>
  <c r="T265"/>
  <c r="AC264"/>
  <c r="AE264" s="1"/>
  <c r="T264"/>
  <c r="AC263"/>
  <c r="AE263" s="1"/>
  <c r="T263"/>
  <c r="AC262"/>
  <c r="AE262" s="1"/>
  <c r="T262"/>
  <c r="AC261"/>
  <c r="AE261" s="1"/>
  <c r="T261"/>
  <c r="AC260"/>
  <c r="AE260" s="1"/>
  <c r="T260"/>
  <c r="AC259"/>
  <c r="AE259" s="1"/>
  <c r="T259"/>
  <c r="P259"/>
  <c r="AC258"/>
  <c r="AE258" s="1"/>
  <c r="T258"/>
  <c r="AC257"/>
  <c r="AE257" s="1"/>
  <c r="AA257"/>
  <c r="AB257" s="1"/>
  <c r="R257"/>
  <c r="T257" s="1"/>
  <c r="P257"/>
  <c r="AC256"/>
  <c r="AE256" s="1"/>
  <c r="AA256"/>
  <c r="AB256" s="1"/>
  <c r="R256"/>
  <c r="T256" s="1"/>
  <c r="P256"/>
  <c r="AC255"/>
  <c r="AE255" s="1"/>
  <c r="T255"/>
  <c r="AC254"/>
  <c r="AE254" s="1"/>
  <c r="T254"/>
  <c r="AC253"/>
  <c r="AE253" s="1"/>
  <c r="T253"/>
  <c r="AC252"/>
  <c r="AE252" s="1"/>
  <c r="T252"/>
  <c r="AC251"/>
  <c r="AE251" s="1"/>
  <c r="AA251"/>
  <c r="AB251" s="1"/>
  <c r="R251"/>
  <c r="T251" s="1"/>
  <c r="P251"/>
  <c r="X251" s="1"/>
  <c r="AC250"/>
  <c r="AE250" s="1"/>
  <c r="AA250"/>
  <c r="AB250" s="1"/>
  <c r="R250"/>
  <c r="T250" s="1"/>
  <c r="P250"/>
  <c r="AC249"/>
  <c r="AE249" s="1"/>
  <c r="T249"/>
  <c r="AC248"/>
  <c r="AE248" s="1"/>
  <c r="T248"/>
  <c r="AC247"/>
  <c r="AE247" s="1"/>
  <c r="T247"/>
  <c r="AC246"/>
  <c r="AE246" s="1"/>
  <c r="T246"/>
  <c r="AC245"/>
  <c r="AE245" s="1"/>
  <c r="T245"/>
  <c r="P245"/>
  <c r="AC244"/>
  <c r="AE244" s="1"/>
  <c r="T244"/>
  <c r="AC243"/>
  <c r="AE243" s="1"/>
  <c r="T243"/>
  <c r="AC242"/>
  <c r="AE242" s="1"/>
  <c r="T242"/>
  <c r="AC241"/>
  <c r="AE241" s="1"/>
  <c r="T241"/>
  <c r="AC240"/>
  <c r="AE240" s="1"/>
  <c r="T240"/>
  <c r="AC239"/>
  <c r="AE239" s="1"/>
  <c r="T239"/>
  <c r="P239"/>
  <c r="AC238"/>
  <c r="AE238" s="1"/>
  <c r="T238"/>
  <c r="AC237"/>
  <c r="AE237" s="1"/>
  <c r="T237"/>
  <c r="AC236"/>
  <c r="AE236" s="1"/>
  <c r="T236"/>
  <c r="AC235"/>
  <c r="AE235" s="1"/>
  <c r="AA235"/>
  <c r="AB235" s="1"/>
  <c r="R235"/>
  <c r="T235" s="1"/>
  <c r="P235"/>
  <c r="X235" s="1"/>
  <c r="AC234"/>
  <c r="AE234" s="1"/>
  <c r="AA234"/>
  <c r="AB234" s="1"/>
  <c r="R234"/>
  <c r="T234" s="1"/>
  <c r="P234"/>
  <c r="AC233"/>
  <c r="AE233" s="1"/>
  <c r="T233"/>
  <c r="AC232"/>
  <c r="AE232" s="1"/>
  <c r="T232"/>
  <c r="AC231"/>
  <c r="AE231" s="1"/>
  <c r="T231"/>
  <c r="AC230"/>
  <c r="AE230" s="1"/>
  <c r="T230"/>
  <c r="AC229"/>
  <c r="AE229" s="1"/>
  <c r="AA229"/>
  <c r="AB229" s="1"/>
  <c r="R229"/>
  <c r="T229" s="1"/>
  <c r="P229"/>
  <c r="AC228"/>
  <c r="AE228" s="1"/>
  <c r="AA228"/>
  <c r="AB228" s="1"/>
  <c r="R228"/>
  <c r="T228" s="1"/>
  <c r="P228"/>
  <c r="AC227"/>
  <c r="AE227" s="1"/>
  <c r="T227"/>
  <c r="AC226"/>
  <c r="AE226" s="1"/>
  <c r="T226"/>
  <c r="AC225"/>
  <c r="AE225" s="1"/>
  <c r="T225"/>
  <c r="AC224"/>
  <c r="AE224" s="1"/>
  <c r="T224"/>
  <c r="AC223"/>
  <c r="AE223" s="1"/>
  <c r="T223"/>
  <c r="AC222"/>
  <c r="AE222" s="1"/>
  <c r="T222"/>
  <c r="AC221"/>
  <c r="AE221" s="1"/>
  <c r="T221"/>
  <c r="AC220"/>
  <c r="AE220" s="1"/>
  <c r="T220"/>
  <c r="AC219"/>
  <c r="AE219" s="1"/>
  <c r="T219"/>
  <c r="AC218"/>
  <c r="AE218" s="1"/>
  <c r="T218"/>
  <c r="AC217"/>
  <c r="AE217" s="1"/>
  <c r="T217"/>
  <c r="AC216"/>
  <c r="AE216" s="1"/>
  <c r="T216"/>
  <c r="AC215"/>
  <c r="AE215" s="1"/>
  <c r="T215"/>
  <c r="AC214"/>
  <c r="AE214" s="1"/>
  <c r="T214"/>
  <c r="AC213"/>
  <c r="AE213" s="1"/>
  <c r="AA213"/>
  <c r="AB213" s="1"/>
  <c r="R213"/>
  <c r="T213" s="1"/>
  <c r="P213"/>
  <c r="AC212"/>
  <c r="AE212" s="1"/>
  <c r="AA212"/>
  <c r="AB212" s="1"/>
  <c r="R212"/>
  <c r="T212" s="1"/>
  <c r="P212"/>
  <c r="X212" s="1"/>
  <c r="AC211"/>
  <c r="AE211" s="1"/>
  <c r="T211"/>
  <c r="AC210"/>
  <c r="AE210" s="1"/>
  <c r="T210"/>
  <c r="AC209"/>
  <c r="AE209" s="1"/>
  <c r="T209"/>
  <c r="AC208"/>
  <c r="AE208" s="1"/>
  <c r="T208"/>
  <c r="AC207"/>
  <c r="AE207" s="1"/>
  <c r="AA207"/>
  <c r="AB207" s="1"/>
  <c r="R207"/>
  <c r="T207" s="1"/>
  <c r="P207"/>
  <c r="AC206"/>
  <c r="AE206" s="1"/>
  <c r="AA206"/>
  <c r="AB206" s="1"/>
  <c r="R206"/>
  <c r="T206" s="1"/>
  <c r="P206"/>
  <c r="AC205"/>
  <c r="AE205" s="1"/>
  <c r="AA205"/>
  <c r="AB205" s="1"/>
  <c r="R205"/>
  <c r="T205" s="1"/>
  <c r="P205"/>
  <c r="X205" s="1"/>
  <c r="D205"/>
  <c r="AC204"/>
  <c r="AE204" s="1"/>
  <c r="T204"/>
  <c r="F204"/>
  <c r="N204" s="1"/>
  <c r="AA204" s="1"/>
  <c r="AB204" s="1"/>
  <c r="AC203"/>
  <c r="AE203" s="1"/>
  <c r="T203"/>
  <c r="F203"/>
  <c r="AC202"/>
  <c r="AE202" s="1"/>
  <c r="T202"/>
  <c r="F202"/>
  <c r="N202" s="1"/>
  <c r="AC201"/>
  <c r="AE201" s="1"/>
  <c r="AA201"/>
  <c r="AB201" s="1"/>
  <c r="R201"/>
  <c r="T201" s="1"/>
  <c r="P201"/>
  <c r="AC200"/>
  <c r="AE200" s="1"/>
  <c r="AA200"/>
  <c r="AB200" s="1"/>
  <c r="R200"/>
  <c r="T200" s="1"/>
  <c r="P200"/>
  <c r="X200"/>
  <c r="AC199"/>
  <c r="AE199" s="1"/>
  <c r="T199"/>
  <c r="F199"/>
  <c r="AC198"/>
  <c r="AE198" s="1"/>
  <c r="T198"/>
  <c r="F198"/>
  <c r="N198" s="1"/>
  <c r="AA198" s="1"/>
  <c r="AC197"/>
  <c r="AE197" s="1"/>
  <c r="T197"/>
  <c r="F197"/>
  <c r="J197" s="1"/>
  <c r="AC196"/>
  <c r="AE196" s="1"/>
  <c r="AA196"/>
  <c r="AB196" s="1"/>
  <c r="R196"/>
  <c r="T196" s="1"/>
  <c r="P196"/>
  <c r="X196" s="1"/>
  <c r="AC195"/>
  <c r="AE195" s="1"/>
  <c r="AA195"/>
  <c r="AB195" s="1"/>
  <c r="R195"/>
  <c r="T195" s="1"/>
  <c r="P195"/>
  <c r="X195"/>
  <c r="AC194"/>
  <c r="AE194" s="1"/>
  <c r="T194"/>
  <c r="F194"/>
  <c r="AC193"/>
  <c r="AE193" s="1"/>
  <c r="T193"/>
  <c r="F193"/>
  <c r="AC192"/>
  <c r="AE192" s="1"/>
  <c r="T192"/>
  <c r="F192"/>
  <c r="AC191"/>
  <c r="AE191" s="1"/>
  <c r="AA191"/>
  <c r="AB191" s="1"/>
  <c r="R191"/>
  <c r="T191" s="1"/>
  <c r="P191"/>
  <c r="X191" s="1"/>
  <c r="AC190"/>
  <c r="AE190" s="1"/>
  <c r="AA190"/>
  <c r="AB190" s="1"/>
  <c r="R190"/>
  <c r="T190" s="1"/>
  <c r="P190"/>
  <c r="X190" s="1"/>
  <c r="AC189"/>
  <c r="AE189" s="1"/>
  <c r="T189"/>
  <c r="AC188"/>
  <c r="AE188" s="1"/>
  <c r="T188"/>
  <c r="AC187"/>
  <c r="AE187" s="1"/>
  <c r="T187"/>
  <c r="AC186"/>
  <c r="AE186" s="1"/>
  <c r="T186"/>
  <c r="AC185"/>
  <c r="AE185" s="1"/>
  <c r="T185"/>
  <c r="AC184"/>
  <c r="AE184" s="1"/>
  <c r="T184"/>
  <c r="AC183"/>
  <c r="AE183" s="1"/>
  <c r="T183"/>
  <c r="AC182"/>
  <c r="AE182" s="1"/>
  <c r="T182"/>
  <c r="AC181"/>
  <c r="AE181" s="1"/>
  <c r="T181"/>
  <c r="AC180"/>
  <c r="AE180" s="1"/>
  <c r="AA180"/>
  <c r="AB180" s="1"/>
  <c r="R180"/>
  <c r="T180" s="1"/>
  <c r="P180"/>
  <c r="D180"/>
  <c r="AC179"/>
  <c r="AE179" s="1"/>
  <c r="T179"/>
  <c r="AC178"/>
  <c r="AE178" s="1"/>
  <c r="T178"/>
  <c r="AC177"/>
  <c r="AE177" s="1"/>
  <c r="T177"/>
  <c r="AC176"/>
  <c r="AE176" s="1"/>
  <c r="T176"/>
  <c r="AC175"/>
  <c r="AE175" s="1"/>
  <c r="T175"/>
  <c r="AC174"/>
  <c r="AE174" s="1"/>
  <c r="T174"/>
  <c r="AC173"/>
  <c r="AE173" s="1"/>
  <c r="T173"/>
  <c r="AC172"/>
  <c r="AE172" s="1"/>
  <c r="T172"/>
  <c r="AC171"/>
  <c r="AE171" s="1"/>
  <c r="AA171"/>
  <c r="AB171" s="1"/>
  <c r="R171"/>
  <c r="T171" s="1"/>
  <c r="P171"/>
  <c r="X171"/>
  <c r="D171"/>
  <c r="AC170"/>
  <c r="AE170" s="1"/>
  <c r="AA170"/>
  <c r="AB170" s="1"/>
  <c r="R170"/>
  <c r="T170" s="1"/>
  <c r="P170"/>
  <c r="AC169"/>
  <c r="AE169" s="1"/>
  <c r="T169"/>
  <c r="F169"/>
  <c r="AC168"/>
  <c r="AE168" s="1"/>
  <c r="T168"/>
  <c r="F168"/>
  <c r="AC167"/>
  <c r="AE167" s="1"/>
  <c r="T167"/>
  <c r="F167"/>
  <c r="L167" s="1"/>
  <c r="AC166"/>
  <c r="AE166" s="1"/>
  <c r="AA166"/>
  <c r="AB166" s="1"/>
  <c r="R166"/>
  <c r="T166" s="1"/>
  <c r="X166"/>
  <c r="AC165"/>
  <c r="AE165" s="1"/>
  <c r="AA165"/>
  <c r="AB165" s="1"/>
  <c r="R165"/>
  <c r="T165" s="1"/>
  <c r="P165"/>
  <c r="AC164"/>
  <c r="AE164" s="1"/>
  <c r="T164"/>
  <c r="AC163"/>
  <c r="AE163" s="1"/>
  <c r="T163"/>
  <c r="AC162"/>
  <c r="AE162" s="1"/>
  <c r="T162"/>
  <c r="AC161"/>
  <c r="AE161" s="1"/>
  <c r="AA161"/>
  <c r="AB161" s="1"/>
  <c r="R161"/>
  <c r="T161" s="1"/>
  <c r="P161"/>
  <c r="X161" s="1"/>
  <c r="D161"/>
  <c r="AC160"/>
  <c r="AE160" s="1"/>
  <c r="AA160"/>
  <c r="AB160" s="1"/>
  <c r="R160"/>
  <c r="T160" s="1"/>
  <c r="P160"/>
  <c r="AC159"/>
  <c r="AE159" s="1"/>
  <c r="T159"/>
  <c r="AC158"/>
  <c r="AE158" s="1"/>
  <c r="T158"/>
  <c r="AC157"/>
  <c r="AE157" s="1"/>
  <c r="T157"/>
  <c r="AC156"/>
  <c r="AE156" s="1"/>
  <c r="AA156"/>
  <c r="AB156" s="1"/>
  <c r="R156"/>
  <c r="T156" s="1"/>
  <c r="P156"/>
  <c r="D156"/>
  <c r="AC155"/>
  <c r="AE155" s="1"/>
  <c r="AA155"/>
  <c r="AB155" s="1"/>
  <c r="R155"/>
  <c r="T155" s="1"/>
  <c r="P155"/>
  <c r="X155"/>
  <c r="AC154"/>
  <c r="AE154" s="1"/>
  <c r="T154"/>
  <c r="AC153"/>
  <c r="AE153" s="1"/>
  <c r="T153"/>
  <c r="AC152"/>
  <c r="AE152" s="1"/>
  <c r="T152"/>
  <c r="AC151"/>
  <c r="AE151" s="1"/>
  <c r="T151"/>
  <c r="AC150"/>
  <c r="AE150" s="1"/>
  <c r="T150"/>
  <c r="AC149"/>
  <c r="AE149" s="1"/>
  <c r="T149"/>
  <c r="AC148"/>
  <c r="AE148" s="1"/>
  <c r="T148"/>
  <c r="AC147"/>
  <c r="AE147" s="1"/>
  <c r="T147"/>
  <c r="AC146"/>
  <c r="AE146" s="1"/>
  <c r="T146"/>
  <c r="AC145"/>
  <c r="AE145" s="1"/>
  <c r="T145"/>
  <c r="AC144"/>
  <c r="AE144" s="1"/>
  <c r="AA144"/>
  <c r="AB144" s="1"/>
  <c r="R144"/>
  <c r="T144" s="1"/>
  <c r="P144"/>
  <c r="AC143"/>
  <c r="AE143" s="1"/>
  <c r="AA143"/>
  <c r="AB143" s="1"/>
  <c r="R143"/>
  <c r="T143" s="1"/>
  <c r="P143"/>
  <c r="D143"/>
  <c r="F148" s="1"/>
  <c r="AC142"/>
  <c r="AE142" s="1"/>
  <c r="T142"/>
  <c r="AC141"/>
  <c r="AE141" s="1"/>
  <c r="T141"/>
  <c r="AC140"/>
  <c r="AE140" s="1"/>
  <c r="T140"/>
  <c r="AC139"/>
  <c r="AE139" s="1"/>
  <c r="T139"/>
  <c r="AC138"/>
  <c r="AE138" s="1"/>
  <c r="T138"/>
  <c r="AC137"/>
  <c r="AE137" s="1"/>
  <c r="T137"/>
  <c r="AC136"/>
  <c r="AE136" s="1"/>
  <c r="T136"/>
  <c r="AC135"/>
  <c r="AE135" s="1"/>
  <c r="T135"/>
  <c r="AC134"/>
  <c r="AE134" s="1"/>
  <c r="T134"/>
  <c r="P134"/>
  <c r="J134"/>
  <c r="AC133"/>
  <c r="AE133" s="1"/>
  <c r="T133"/>
  <c r="AC132"/>
  <c r="AE132" s="1"/>
  <c r="T132"/>
  <c r="AC131"/>
  <c r="AE131" s="1"/>
  <c r="T131"/>
  <c r="AC130"/>
  <c r="AE130" s="1"/>
  <c r="T130"/>
  <c r="P130"/>
  <c r="X130" s="1"/>
  <c r="AC129"/>
  <c r="AE129" s="1"/>
  <c r="T129"/>
  <c r="AC128"/>
  <c r="AE128" s="1"/>
  <c r="T128"/>
  <c r="AC127"/>
  <c r="AE127" s="1"/>
  <c r="T127"/>
  <c r="AC126"/>
  <c r="AE126" s="1"/>
  <c r="T126"/>
  <c r="AC125"/>
  <c r="AE125" s="1"/>
  <c r="T125"/>
  <c r="AC124"/>
  <c r="AE124" s="1"/>
  <c r="T124"/>
  <c r="AC123"/>
  <c r="AE123" s="1"/>
  <c r="T123"/>
  <c r="AC122"/>
  <c r="AE122" s="1"/>
  <c r="T122"/>
  <c r="P122"/>
  <c r="AC121"/>
  <c r="AE121" s="1"/>
  <c r="T121"/>
  <c r="AC120"/>
  <c r="AE120" s="1"/>
  <c r="T120"/>
  <c r="L120"/>
  <c r="AC119"/>
  <c r="AE119" s="1"/>
  <c r="T119"/>
  <c r="AC118"/>
  <c r="AE118" s="1"/>
  <c r="T118"/>
  <c r="L118"/>
  <c r="AC117"/>
  <c r="AE117" s="1"/>
  <c r="T117"/>
  <c r="AC116"/>
  <c r="AE116" s="1"/>
  <c r="T116"/>
  <c r="P116"/>
  <c r="AC115"/>
  <c r="AE115" s="1"/>
  <c r="T115"/>
  <c r="AC114"/>
  <c r="AE114" s="1"/>
  <c r="AA114"/>
  <c r="AB114" s="1"/>
  <c r="R114"/>
  <c r="T114" s="1"/>
  <c r="P114"/>
  <c r="D114"/>
  <c r="AC113"/>
  <c r="AE113" s="1"/>
  <c r="T113"/>
  <c r="AC112"/>
  <c r="AE112" s="1"/>
  <c r="T112"/>
  <c r="P112"/>
  <c r="H112"/>
  <c r="AC111"/>
  <c r="AE111" s="1"/>
  <c r="T111"/>
  <c r="AC110"/>
  <c r="AE110" s="1"/>
  <c r="T110"/>
  <c r="H110"/>
  <c r="AC109"/>
  <c r="AE109" s="1"/>
  <c r="T109"/>
  <c r="AC108"/>
  <c r="AE108" s="1"/>
  <c r="T108"/>
  <c r="H108"/>
  <c r="AC107"/>
  <c r="AE107" s="1"/>
  <c r="T107"/>
  <c r="AC106"/>
  <c r="AE106" s="1"/>
  <c r="T106"/>
  <c r="H106"/>
  <c r="AC105"/>
  <c r="AE105" s="1"/>
  <c r="T105"/>
  <c r="AC104"/>
  <c r="AE104" s="1"/>
  <c r="T104"/>
  <c r="P104"/>
  <c r="AC103"/>
  <c r="AE103" s="1"/>
  <c r="T103"/>
  <c r="AC102"/>
  <c r="AE102" s="1"/>
  <c r="T102"/>
  <c r="AC101"/>
  <c r="AE101" s="1"/>
  <c r="T101"/>
  <c r="AC100"/>
  <c r="AE100" s="1"/>
  <c r="T100"/>
  <c r="J100"/>
  <c r="AC99"/>
  <c r="AE99" s="1"/>
  <c r="T99"/>
  <c r="AC98"/>
  <c r="AE98" s="1"/>
  <c r="T98"/>
  <c r="AC97"/>
  <c r="AE97" s="1"/>
  <c r="T97"/>
  <c r="AC96"/>
  <c r="AE96" s="1"/>
  <c r="T96"/>
  <c r="J96"/>
  <c r="AC95"/>
  <c r="AE95" s="1"/>
  <c r="T95"/>
  <c r="AC94"/>
  <c r="AE94" s="1"/>
  <c r="T94"/>
  <c r="H94"/>
  <c r="AC93"/>
  <c r="AE93" s="1"/>
  <c r="T93"/>
  <c r="AC92"/>
  <c r="AE92" s="1"/>
  <c r="T92"/>
  <c r="H92"/>
  <c r="AC91"/>
  <c r="AE91" s="1"/>
  <c r="T91"/>
  <c r="AC90"/>
  <c r="AE90" s="1"/>
  <c r="T90"/>
  <c r="AC89"/>
  <c r="AE89" s="1"/>
  <c r="T89"/>
  <c r="AC88"/>
  <c r="AE88" s="1"/>
  <c r="T88"/>
  <c r="AC87"/>
  <c r="AE87" s="1"/>
  <c r="T87"/>
  <c r="AC86"/>
  <c r="AE86" s="1"/>
  <c r="T86"/>
  <c r="AC85"/>
  <c r="AE85" s="1"/>
  <c r="T85"/>
  <c r="AC84"/>
  <c r="AE84" s="1"/>
  <c r="T84"/>
  <c r="AC83"/>
  <c r="AE83" s="1"/>
  <c r="T83"/>
  <c r="AC82"/>
  <c r="AE82" s="1"/>
  <c r="T82"/>
  <c r="H82"/>
  <c r="AC81"/>
  <c r="AE81" s="1"/>
  <c r="T81"/>
  <c r="AC80"/>
  <c r="AE80" s="1"/>
  <c r="T80"/>
  <c r="P80"/>
  <c r="H80"/>
  <c r="AC79"/>
  <c r="AE79" s="1"/>
  <c r="T79"/>
  <c r="AC78"/>
  <c r="AE78" s="1"/>
  <c r="T78"/>
  <c r="J78"/>
  <c r="AC77"/>
  <c r="AE77" s="1"/>
  <c r="T77"/>
  <c r="AC76"/>
  <c r="AE76" s="1"/>
  <c r="T76"/>
  <c r="J76"/>
  <c r="AC75"/>
  <c r="AE75" s="1"/>
  <c r="T75"/>
  <c r="AC74"/>
  <c r="AE74" s="1"/>
  <c r="T74"/>
  <c r="L74"/>
  <c r="J74"/>
  <c r="AC73"/>
  <c r="AE73" s="1"/>
  <c r="T73"/>
  <c r="AC72"/>
  <c r="AE72" s="1"/>
  <c r="T72"/>
  <c r="AC71"/>
  <c r="AE71" s="1"/>
  <c r="T71"/>
  <c r="AC70"/>
  <c r="AE70" s="1"/>
  <c r="T70"/>
  <c r="H70"/>
  <c r="AC69"/>
  <c r="AE69" s="1"/>
  <c r="T69"/>
  <c r="AC68"/>
  <c r="AE68" s="1"/>
  <c r="T68"/>
  <c r="H68"/>
  <c r="AC67"/>
  <c r="AE67" s="1"/>
  <c r="T67"/>
  <c r="AC66"/>
  <c r="AE66" s="1"/>
  <c r="T66"/>
  <c r="L66"/>
  <c r="J66"/>
  <c r="AC65"/>
  <c r="AE65" s="1"/>
  <c r="T65"/>
  <c r="AC64"/>
  <c r="AE64" s="1"/>
  <c r="T64"/>
  <c r="J64"/>
  <c r="AC63"/>
  <c r="AE63" s="1"/>
  <c r="T63"/>
  <c r="AC62"/>
  <c r="AE62" s="1"/>
  <c r="T62"/>
  <c r="AC61"/>
  <c r="AE61" s="1"/>
  <c r="T61"/>
  <c r="AC60"/>
  <c r="AE60" s="1"/>
  <c r="T60"/>
  <c r="AC59"/>
  <c r="AE59" s="1"/>
  <c r="T59"/>
  <c r="AC58"/>
  <c r="AE58" s="1"/>
  <c r="T58"/>
  <c r="AC57"/>
  <c r="AE57" s="1"/>
  <c r="T57"/>
  <c r="AC56"/>
  <c r="AE56" s="1"/>
  <c r="T56"/>
  <c r="AC55"/>
  <c r="AE55" s="1"/>
  <c r="T55"/>
  <c r="AC54"/>
  <c r="AE54" s="1"/>
  <c r="T54"/>
  <c r="AC53"/>
  <c r="AE53" s="1"/>
  <c r="T53"/>
  <c r="AC52"/>
  <c r="AE52" s="1"/>
  <c r="T52"/>
  <c r="P52"/>
  <c r="AC51"/>
  <c r="AE51" s="1"/>
  <c r="T51"/>
  <c r="AC50"/>
  <c r="AE50" s="1"/>
  <c r="T50"/>
  <c r="P50"/>
  <c r="N50"/>
  <c r="AC49"/>
  <c r="AE49" s="1"/>
  <c r="T49"/>
  <c r="AC48"/>
  <c r="AE48" s="1"/>
  <c r="T48"/>
  <c r="P48"/>
  <c r="N48"/>
  <c r="AC47"/>
  <c r="AE47" s="1"/>
  <c r="T47"/>
  <c r="AC46"/>
  <c r="AE46" s="1"/>
  <c r="T46"/>
  <c r="P46"/>
  <c r="N46"/>
  <c r="L46"/>
  <c r="AC45"/>
  <c r="AE45" s="1"/>
  <c r="T45"/>
  <c r="AC44"/>
  <c r="AE44" s="1"/>
  <c r="T44"/>
  <c r="P44"/>
  <c r="N44"/>
  <c r="AC43"/>
  <c r="AE43" s="1"/>
  <c r="T43"/>
  <c r="AC42"/>
  <c r="AE42" s="1"/>
  <c r="AA42"/>
  <c r="AB42" s="1"/>
  <c r="R42"/>
  <c r="T42" s="1"/>
  <c r="P42"/>
  <c r="X42" s="1"/>
  <c r="D42"/>
  <c r="F87" s="1"/>
  <c r="AC41"/>
  <c r="AE41" s="1"/>
  <c r="T41"/>
  <c r="AC40"/>
  <c r="AE40" s="1"/>
  <c r="T40"/>
  <c r="AC39"/>
  <c r="AE39" s="1"/>
  <c r="T39"/>
  <c r="AC38"/>
  <c r="AE38" s="1"/>
  <c r="T38"/>
  <c r="AC37"/>
  <c r="AE37" s="1"/>
  <c r="T37"/>
  <c r="AC36"/>
  <c r="AE36" s="1"/>
  <c r="T36"/>
  <c r="AC35"/>
  <c r="AE35" s="1"/>
  <c r="T35"/>
  <c r="AC34"/>
  <c r="AE34" s="1"/>
  <c r="T34"/>
  <c r="AC33"/>
  <c r="AE33" s="1"/>
  <c r="T33"/>
  <c r="AC32"/>
  <c r="AE32" s="1"/>
  <c r="T32"/>
  <c r="AC31"/>
  <c r="AE31" s="1"/>
  <c r="T31"/>
  <c r="AC30"/>
  <c r="AE30" s="1"/>
  <c r="T30"/>
  <c r="AC29"/>
  <c r="AE29" s="1"/>
  <c r="T29"/>
  <c r="AC28"/>
  <c r="AE28" s="1"/>
  <c r="T28"/>
  <c r="AC27"/>
  <c r="AE27" s="1"/>
  <c r="T27"/>
  <c r="AC26"/>
  <c r="AE26" s="1"/>
  <c r="T26"/>
  <c r="AC25"/>
  <c r="AE25" s="1"/>
  <c r="T25"/>
  <c r="AC24"/>
  <c r="AE24" s="1"/>
  <c r="T24"/>
  <c r="AC23"/>
  <c r="AE23" s="1"/>
  <c r="T23"/>
  <c r="AC22"/>
  <c r="AE22" s="1"/>
  <c r="T22"/>
  <c r="AC21"/>
  <c r="AE21" s="1"/>
  <c r="T21"/>
  <c r="AC20"/>
  <c r="AE20" s="1"/>
  <c r="T20"/>
  <c r="AC19"/>
  <c r="AE19" s="1"/>
  <c r="T19"/>
  <c r="AC18"/>
  <c r="AE18" s="1"/>
  <c r="T18"/>
  <c r="AC17"/>
  <c r="AE17" s="1"/>
  <c r="T17"/>
  <c r="AC16"/>
  <c r="AE16" s="1"/>
  <c r="T16"/>
  <c r="AC15"/>
  <c r="AE15" s="1"/>
  <c r="T15"/>
  <c r="AC14"/>
  <c r="AE14" s="1"/>
  <c r="T14"/>
  <c r="AC13"/>
  <c r="AE13" s="1"/>
  <c r="T13"/>
  <c r="AC12"/>
  <c r="AE12" s="1"/>
  <c r="T12"/>
  <c r="AC11"/>
  <c r="AE11" s="1"/>
  <c r="T11"/>
  <c r="AC10"/>
  <c r="AE10" s="1"/>
  <c r="AA10"/>
  <c r="AB10" s="1"/>
  <c r="R10"/>
  <c r="T10" s="1"/>
  <c r="P10"/>
  <c r="D10"/>
  <c r="AC9"/>
  <c r="AE9" s="1"/>
  <c r="AA9"/>
  <c r="AB9" s="1"/>
  <c r="R9"/>
  <c r="T9" s="1"/>
  <c r="P9"/>
  <c r="AC8"/>
  <c r="AE8" s="1"/>
  <c r="AA8"/>
  <c r="AB8" s="1"/>
  <c r="R8"/>
  <c r="T8" s="1"/>
  <c r="P8"/>
  <c r="O7"/>
  <c r="R7" s="1"/>
  <c r="AC6"/>
  <c r="AE6" s="1"/>
  <c r="T6"/>
  <c r="D5"/>
  <c r="U349" l="1"/>
  <c r="U169"/>
  <c r="U348"/>
  <c r="U90"/>
  <c r="U305"/>
  <c r="U168"/>
  <c r="U331"/>
  <c r="X234"/>
  <c r="F350"/>
  <c r="H350" s="1"/>
  <c r="X349"/>
  <c r="X114"/>
  <c r="X144"/>
  <c r="X156"/>
  <c r="P198"/>
  <c r="X198" s="1"/>
  <c r="X229"/>
  <c r="X257"/>
  <c r="F330"/>
  <c r="U330" s="1"/>
  <c r="X345"/>
  <c r="X347"/>
  <c r="X327"/>
  <c r="X143"/>
  <c r="X201"/>
  <c r="X228"/>
  <c r="X256"/>
  <c r="X331"/>
  <c r="X339"/>
  <c r="X278"/>
  <c r="X9"/>
  <c r="X165"/>
  <c r="X307"/>
  <c r="F151"/>
  <c r="N151" s="1"/>
  <c r="F322"/>
  <c r="N323" s="1"/>
  <c r="X343"/>
  <c r="X8"/>
  <c r="X180"/>
  <c r="X207"/>
  <c r="X301"/>
  <c r="F320"/>
  <c r="P321" s="1"/>
  <c r="X321" s="1"/>
  <c r="X341"/>
  <c r="X335"/>
  <c r="X250"/>
  <c r="X10"/>
  <c r="H88"/>
  <c r="X134"/>
  <c r="X160"/>
  <c r="X170"/>
  <c r="X206"/>
  <c r="X213"/>
  <c r="X300"/>
  <c r="X309"/>
  <c r="X319"/>
  <c r="X352"/>
  <c r="AC7"/>
  <c r="AE7" s="1"/>
  <c r="W7"/>
  <c r="F25"/>
  <c r="L25" s="1"/>
  <c r="F19"/>
  <c r="F18"/>
  <c r="L18" s="1"/>
  <c r="F23"/>
  <c r="J23" s="1"/>
  <c r="F37"/>
  <c r="P37" s="1"/>
  <c r="F315"/>
  <c r="L315" s="1"/>
  <c r="F211"/>
  <c r="J211" s="1"/>
  <c r="F210"/>
  <c r="J210" s="1"/>
  <c r="F268"/>
  <c r="P269" s="1"/>
  <c r="F6"/>
  <c r="H6" s="1"/>
  <c r="F7"/>
  <c r="L7" s="1"/>
  <c r="F33"/>
  <c r="P33" s="1"/>
  <c r="P204"/>
  <c r="F214"/>
  <c r="N215" s="1"/>
  <c r="F27"/>
  <c r="P27" s="1"/>
  <c r="F216"/>
  <c r="P216" s="1"/>
  <c r="F21"/>
  <c r="P21" s="1"/>
  <c r="N167"/>
  <c r="H167"/>
  <c r="P203"/>
  <c r="X203" s="1"/>
  <c r="N203"/>
  <c r="AA203" s="1"/>
  <c r="AB203" s="1"/>
  <c r="F230"/>
  <c r="J230" s="1"/>
  <c r="L148"/>
  <c r="P148"/>
  <c r="P193"/>
  <c r="N193"/>
  <c r="AA193" s="1"/>
  <c r="AB193" s="1"/>
  <c r="L215"/>
  <c r="F40"/>
  <c r="L40" s="1"/>
  <c r="F41"/>
  <c r="H41" s="1"/>
  <c r="F39"/>
  <c r="L39" s="1"/>
  <c r="F38"/>
  <c r="P38" s="1"/>
  <c r="F29"/>
  <c r="P29" s="1"/>
  <c r="F17"/>
  <c r="J17" s="1"/>
  <c r="F12"/>
  <c r="F35"/>
  <c r="H35" s="1"/>
  <c r="F34"/>
  <c r="J34" s="1"/>
  <c r="F11"/>
  <c r="H11" s="1"/>
  <c r="F14"/>
  <c r="F30"/>
  <c r="L30" s="1"/>
  <c r="F85"/>
  <c r="P85" s="1"/>
  <c r="F153"/>
  <c r="J153" s="1"/>
  <c r="F149"/>
  <c r="N149" s="1"/>
  <c r="F152"/>
  <c r="H152" s="1"/>
  <c r="F182"/>
  <c r="H182" s="1"/>
  <c r="F186"/>
  <c r="P186" s="1"/>
  <c r="F183"/>
  <c r="P183" s="1"/>
  <c r="F187"/>
  <c r="N349"/>
  <c r="AA349" s="1"/>
  <c r="AB349" s="1"/>
  <c r="H348"/>
  <c r="F15"/>
  <c r="H15" s="1"/>
  <c r="F22"/>
  <c r="N22" s="1"/>
  <c r="F26"/>
  <c r="P26" s="1"/>
  <c r="F31"/>
  <c r="P31" s="1"/>
  <c r="F150"/>
  <c r="P150" s="1"/>
  <c r="F89"/>
  <c r="L90" s="1"/>
  <c r="F57"/>
  <c r="F56"/>
  <c r="H58" s="1"/>
  <c r="F47"/>
  <c r="L47" s="1"/>
  <c r="F51"/>
  <c r="L52" s="1"/>
  <c r="F107"/>
  <c r="L108" s="1"/>
  <c r="F105"/>
  <c r="J105" s="1"/>
  <c r="F157"/>
  <c r="N157" s="1"/>
  <c r="F158"/>
  <c r="U158" s="1"/>
  <c r="F159"/>
  <c r="N159" s="1"/>
  <c r="AA159" s="1"/>
  <c r="F232"/>
  <c r="J232" s="1"/>
  <c r="F220"/>
  <c r="N220" s="1"/>
  <c r="F226"/>
  <c r="J226" s="1"/>
  <c r="F266"/>
  <c r="F270"/>
  <c r="U270" s="1"/>
  <c r="F280"/>
  <c r="L280" s="1"/>
  <c r="F284"/>
  <c r="P285" s="1"/>
  <c r="X285" s="1"/>
  <c r="F262"/>
  <c r="P263" s="1"/>
  <c r="F253"/>
  <c r="J253" s="1"/>
  <c r="F248"/>
  <c r="N248" s="1"/>
  <c r="F238"/>
  <c r="U239" s="1"/>
  <c r="F302"/>
  <c r="P303" s="1"/>
  <c r="X303" s="1"/>
  <c r="F298"/>
  <c r="J298" s="1"/>
  <c r="F297"/>
  <c r="P297" s="1"/>
  <c r="F293"/>
  <c r="N293" s="1"/>
  <c r="F264"/>
  <c r="P265" s="1"/>
  <c r="F252"/>
  <c r="P252" s="1"/>
  <c r="F244"/>
  <c r="N244" s="1"/>
  <c r="F240"/>
  <c r="U241" s="1"/>
  <c r="F233"/>
  <c r="P233" s="1"/>
  <c r="F255"/>
  <c r="P255" s="1"/>
  <c r="F246"/>
  <c r="L247" s="1"/>
  <c r="F242"/>
  <c r="U243" s="1"/>
  <c r="F236"/>
  <c r="U237" s="1"/>
  <c r="F224"/>
  <c r="L224" s="1"/>
  <c r="F208"/>
  <c r="P208" s="1"/>
  <c r="F306"/>
  <c r="N307" s="1"/>
  <c r="AA307" s="1"/>
  <c r="AB307" s="1"/>
  <c r="F310"/>
  <c r="P169"/>
  <c r="X169" s="1"/>
  <c r="P202"/>
  <c r="F222"/>
  <c r="P223" s="1"/>
  <c r="F276"/>
  <c r="H276" s="1"/>
  <c r="F288"/>
  <c r="L288" s="1"/>
  <c r="F292"/>
  <c r="J292" s="1"/>
  <c r="F342"/>
  <c r="P342" s="1"/>
  <c r="F338"/>
  <c r="U338" s="1"/>
  <c r="F332"/>
  <c r="U332" s="1"/>
  <c r="F351"/>
  <c r="U351" s="1"/>
  <c r="F344"/>
  <c r="P344" s="1"/>
  <c r="F334"/>
  <c r="U335" s="1"/>
  <c r="F346"/>
  <c r="P346" s="1"/>
  <c r="P167"/>
  <c r="F142"/>
  <c r="U142" s="1"/>
  <c r="F135"/>
  <c r="U136" s="1"/>
  <c r="F117"/>
  <c r="P118" s="1"/>
  <c r="X118" s="1"/>
  <c r="F141"/>
  <c r="U141" s="1"/>
  <c r="F129"/>
  <c r="P129" s="1"/>
  <c r="F121"/>
  <c r="F125"/>
  <c r="F137"/>
  <c r="U138" s="1"/>
  <c r="F131"/>
  <c r="F127"/>
  <c r="F123"/>
  <c r="P124" s="1"/>
  <c r="X124" s="1"/>
  <c r="F115"/>
  <c r="J11"/>
  <c r="J29"/>
  <c r="P18"/>
  <c r="F133"/>
  <c r="P133" s="1"/>
  <c r="P192"/>
  <c r="J192"/>
  <c r="N192"/>
  <c r="L192"/>
  <c r="P57"/>
  <c r="P87"/>
  <c r="J87"/>
  <c r="L88"/>
  <c r="L87"/>
  <c r="N87"/>
  <c r="J88"/>
  <c r="N88"/>
  <c r="P89"/>
  <c r="H90"/>
  <c r="F139"/>
  <c r="P140" s="1"/>
  <c r="F162"/>
  <c r="F164"/>
  <c r="F163"/>
  <c r="T7"/>
  <c r="N27"/>
  <c r="P34"/>
  <c r="F111"/>
  <c r="U112" s="1"/>
  <c r="F101"/>
  <c r="P102" s="1"/>
  <c r="F91"/>
  <c r="U92" s="1"/>
  <c r="F83"/>
  <c r="F79"/>
  <c r="F71"/>
  <c r="F65"/>
  <c r="P66" s="1"/>
  <c r="F45"/>
  <c r="D355"/>
  <c r="F93"/>
  <c r="U93" s="1"/>
  <c r="F113"/>
  <c r="U113" s="1"/>
  <c r="F109"/>
  <c r="U110" s="1"/>
  <c r="F99"/>
  <c r="F97"/>
  <c r="F94"/>
  <c r="U94" s="1"/>
  <c r="F73"/>
  <c r="U74" s="1"/>
  <c r="F69"/>
  <c r="L70" s="1"/>
  <c r="F61"/>
  <c r="P62" s="1"/>
  <c r="F59"/>
  <c r="P60" s="1"/>
  <c r="F103"/>
  <c r="F95"/>
  <c r="P96" s="1"/>
  <c r="F81"/>
  <c r="F77"/>
  <c r="F75"/>
  <c r="P76" s="1"/>
  <c r="F67"/>
  <c r="P68" s="1"/>
  <c r="F63"/>
  <c r="P64" s="1"/>
  <c r="F55"/>
  <c r="F54"/>
  <c r="F53"/>
  <c r="F43"/>
  <c r="F49"/>
  <c r="H87"/>
  <c r="P88"/>
  <c r="F119"/>
  <c r="P120" s="1"/>
  <c r="X120" s="1"/>
  <c r="N197"/>
  <c r="P197"/>
  <c r="X197" s="1"/>
  <c r="L197"/>
  <c r="P199"/>
  <c r="N199"/>
  <c r="AA199" s="1"/>
  <c r="AB199" s="1"/>
  <c r="N148"/>
  <c r="H148"/>
  <c r="J148"/>
  <c r="F188"/>
  <c r="F184"/>
  <c r="F178"/>
  <c r="F174"/>
  <c r="F172"/>
  <c r="F181"/>
  <c r="F185"/>
  <c r="F189"/>
  <c r="U189" s="1"/>
  <c r="F173"/>
  <c r="F175"/>
  <c r="F177"/>
  <c r="N168"/>
  <c r="AA168" s="1"/>
  <c r="AB168" s="1"/>
  <c r="P168"/>
  <c r="F176"/>
  <c r="F179"/>
  <c r="P211"/>
  <c r="F154"/>
  <c r="U154" s="1"/>
  <c r="F147"/>
  <c r="F145"/>
  <c r="F146"/>
  <c r="N169"/>
  <c r="AA169" s="1"/>
  <c r="AB169" s="1"/>
  <c r="P194"/>
  <c r="X194" s="1"/>
  <c r="N194"/>
  <c r="AA194" s="1"/>
  <c r="AB194" s="1"/>
  <c r="L202"/>
  <c r="AA202" s="1"/>
  <c r="AB202" s="1"/>
  <c r="P224"/>
  <c r="N224"/>
  <c r="P225"/>
  <c r="L225"/>
  <c r="F13"/>
  <c r="F16"/>
  <c r="F20"/>
  <c r="F24"/>
  <c r="F28"/>
  <c r="F32"/>
  <c r="F36"/>
  <c r="AB198"/>
  <c r="F317"/>
  <c r="P317" s="1"/>
  <c r="F316"/>
  <c r="U316" s="1"/>
  <c r="F312"/>
  <c r="U313" s="1"/>
  <c r="F299"/>
  <c r="F290"/>
  <c r="F275"/>
  <c r="F271"/>
  <c r="U271" s="1"/>
  <c r="F254"/>
  <c r="F209"/>
  <c r="F218"/>
  <c r="F227"/>
  <c r="U227" s="1"/>
  <c r="F231"/>
  <c r="F249"/>
  <c r="U249" s="1"/>
  <c r="F258"/>
  <c r="F260"/>
  <c r="U261" s="1"/>
  <c r="F274"/>
  <c r="F277"/>
  <c r="F282"/>
  <c r="L282" s="1"/>
  <c r="F286"/>
  <c r="F296"/>
  <c r="F304"/>
  <c r="F308"/>
  <c r="U309" s="1"/>
  <c r="F314"/>
  <c r="U315" s="1"/>
  <c r="P348"/>
  <c r="J348"/>
  <c r="L348"/>
  <c r="N348"/>
  <c r="F340"/>
  <c r="U341" s="1"/>
  <c r="F336"/>
  <c r="U336" s="1"/>
  <c r="F328"/>
  <c r="P329" s="1"/>
  <c r="X329" s="1"/>
  <c r="F324"/>
  <c r="P325" s="1"/>
  <c r="X325" s="1"/>
  <c r="F326"/>
  <c r="U327" s="1"/>
  <c r="H21" l="1"/>
  <c r="H37"/>
  <c r="L322"/>
  <c r="H253"/>
  <c r="L350"/>
  <c r="U78"/>
  <c r="P78"/>
  <c r="P253"/>
  <c r="J350"/>
  <c r="X350" s="1"/>
  <c r="H322"/>
  <c r="N350"/>
  <c r="H255"/>
  <c r="N216"/>
  <c r="N311"/>
  <c r="P310"/>
  <c r="P281"/>
  <c r="X281" s="1"/>
  <c r="H310"/>
  <c r="N37"/>
  <c r="P350"/>
  <c r="H27"/>
  <c r="P280"/>
  <c r="N158"/>
  <c r="AA158" s="1"/>
  <c r="AB158" s="1"/>
  <c r="U311"/>
  <c r="L330"/>
  <c r="J6"/>
  <c r="P230"/>
  <c r="J47"/>
  <c r="P330"/>
  <c r="H332"/>
  <c r="U134"/>
  <c r="L51"/>
  <c r="H330"/>
  <c r="X330" s="1"/>
  <c r="H270"/>
  <c r="H89"/>
  <c r="X89" s="1"/>
  <c r="L29"/>
  <c r="AA29" s="1"/>
  <c r="AB29" s="1"/>
  <c r="N29"/>
  <c r="U337"/>
  <c r="H230"/>
  <c r="P351"/>
  <c r="N320"/>
  <c r="J7"/>
  <c r="U159"/>
  <c r="H334"/>
  <c r="P246"/>
  <c r="H252"/>
  <c r="P6"/>
  <c r="X6" s="1"/>
  <c r="J252"/>
  <c r="J18"/>
  <c r="U334"/>
  <c r="U347"/>
  <c r="N321"/>
  <c r="P247"/>
  <c r="H297"/>
  <c r="J225"/>
  <c r="X225" s="1"/>
  <c r="J151"/>
  <c r="AA197"/>
  <c r="AB197" s="1"/>
  <c r="J30"/>
  <c r="J90"/>
  <c r="P182"/>
  <c r="X182" s="1"/>
  <c r="P151"/>
  <c r="U76"/>
  <c r="U317"/>
  <c r="J351"/>
  <c r="N330"/>
  <c r="P320"/>
  <c r="N281"/>
  <c r="H224"/>
  <c r="X224" s="1"/>
  <c r="L157"/>
  <c r="L221"/>
  <c r="L151"/>
  <c r="P30"/>
  <c r="L89"/>
  <c r="J158"/>
  <c r="H149"/>
  <c r="N214"/>
  <c r="U346"/>
  <c r="U350"/>
  <c r="U292"/>
  <c r="P108"/>
  <c r="X108" s="1"/>
  <c r="J320"/>
  <c r="H151"/>
  <c r="X151" s="1"/>
  <c r="L321"/>
  <c r="AA321" s="1"/>
  <c r="AB321" s="1"/>
  <c r="N225"/>
  <c r="H211"/>
  <c r="X211" s="1"/>
  <c r="L27"/>
  <c r="N89"/>
  <c r="J27"/>
  <c r="U244"/>
  <c r="N331"/>
  <c r="AA331" s="1"/>
  <c r="AB331" s="1"/>
  <c r="H320"/>
  <c r="N238"/>
  <c r="J214"/>
  <c r="J89"/>
  <c r="J22"/>
  <c r="H18"/>
  <c r="AA18" s="1"/>
  <c r="AB18" s="1"/>
  <c r="U226"/>
  <c r="U108"/>
  <c r="H268"/>
  <c r="L186"/>
  <c r="P82"/>
  <c r="N82"/>
  <c r="N344"/>
  <c r="H293"/>
  <c r="N182"/>
  <c r="N58"/>
  <c r="AA58" s="1"/>
  <c r="AB58" s="1"/>
  <c r="P58"/>
  <c r="L323"/>
  <c r="AA323" s="1"/>
  <c r="AB323" s="1"/>
  <c r="P323"/>
  <c r="X323" s="1"/>
  <c r="U308"/>
  <c r="U240"/>
  <c r="U247"/>
  <c r="N343"/>
  <c r="P305"/>
  <c r="X305" s="1"/>
  <c r="P304"/>
  <c r="J247"/>
  <c r="X247" s="1"/>
  <c r="N263"/>
  <c r="J276"/>
  <c r="AA276" s="1"/>
  <c r="AB276" s="1"/>
  <c r="J270"/>
  <c r="X270" s="1"/>
  <c r="N86"/>
  <c r="L182"/>
  <c r="H29"/>
  <c r="X29" s="1"/>
  <c r="J58"/>
  <c r="N333"/>
  <c r="AA333" s="1"/>
  <c r="AB333" s="1"/>
  <c r="P333"/>
  <c r="X333" s="1"/>
  <c r="N322"/>
  <c r="U129"/>
  <c r="U345"/>
  <c r="U26"/>
  <c r="U310"/>
  <c r="U321"/>
  <c r="N239"/>
  <c r="N270"/>
  <c r="AA270" s="1"/>
  <c r="AB270" s="1"/>
  <c r="U245"/>
  <c r="U248"/>
  <c r="U25"/>
  <c r="U130"/>
  <c r="U303"/>
  <c r="U306"/>
  <c r="U238"/>
  <c r="U343"/>
  <c r="U328"/>
  <c r="U62"/>
  <c r="U242"/>
  <c r="L17"/>
  <c r="N17"/>
  <c r="P17"/>
  <c r="P23"/>
  <c r="N23"/>
  <c r="P270"/>
  <c r="J26"/>
  <c r="L223"/>
  <c r="L266"/>
  <c r="P267"/>
  <c r="L23"/>
  <c r="U323"/>
  <c r="U314"/>
  <c r="U325"/>
  <c r="P322"/>
  <c r="N280"/>
  <c r="J311"/>
  <c r="X311" s="1"/>
  <c r="L270"/>
  <c r="L34"/>
  <c r="P222"/>
  <c r="H7"/>
  <c r="AA7" s="1"/>
  <c r="AB7" s="1"/>
  <c r="J149"/>
  <c r="L19"/>
  <c r="N19"/>
  <c r="P19"/>
  <c r="U344"/>
  <c r="U333"/>
  <c r="U304"/>
  <c r="U66"/>
  <c r="U322"/>
  <c r="U102"/>
  <c r="N306"/>
  <c r="U326"/>
  <c r="U293"/>
  <c r="U307"/>
  <c r="U329"/>
  <c r="U133"/>
  <c r="U64"/>
  <c r="U106"/>
  <c r="U324"/>
  <c r="H245"/>
  <c r="N268"/>
  <c r="H186"/>
  <c r="P107"/>
  <c r="L41"/>
  <c r="P7"/>
  <c r="X7" s="1"/>
  <c r="H23"/>
  <c r="N245"/>
  <c r="L268"/>
  <c r="N107"/>
  <c r="J57"/>
  <c r="J267"/>
  <c r="H248"/>
  <c r="H109"/>
  <c r="P248"/>
  <c r="P25"/>
  <c r="P289"/>
  <c r="X202"/>
  <c r="X204"/>
  <c r="L248"/>
  <c r="P159"/>
  <c r="X159" s="1"/>
  <c r="J289"/>
  <c r="P302"/>
  <c r="P268"/>
  <c r="L152"/>
  <c r="J208"/>
  <c r="N221"/>
  <c r="X168"/>
  <c r="X253"/>
  <c r="X87"/>
  <c r="N26"/>
  <c r="N21"/>
  <c r="J222"/>
  <c r="P14"/>
  <c r="X88"/>
  <c r="X192"/>
  <c r="N346"/>
  <c r="X310"/>
  <c r="X148"/>
  <c r="X199"/>
  <c r="H223"/>
  <c r="P105"/>
  <c r="N40"/>
  <c r="J51"/>
  <c r="L14"/>
  <c r="L320"/>
  <c r="L310"/>
  <c r="L284"/>
  <c r="J52"/>
  <c r="N223"/>
  <c r="P40"/>
  <c r="H51"/>
  <c r="J21"/>
  <c r="AA167"/>
  <c r="AB167" s="1"/>
  <c r="X167"/>
  <c r="L220"/>
  <c r="AA220" s="1"/>
  <c r="AB220" s="1"/>
  <c r="N284"/>
  <c r="P51"/>
  <c r="N222"/>
  <c r="J33"/>
  <c r="X230"/>
  <c r="L33"/>
  <c r="J40"/>
  <c r="N51"/>
  <c r="P298"/>
  <c r="P106"/>
  <c r="H40"/>
  <c r="J223"/>
  <c r="N52"/>
  <c r="H33"/>
  <c r="AA232"/>
  <c r="AB232" s="1"/>
  <c r="H210"/>
  <c r="AA322"/>
  <c r="AB322" s="1"/>
  <c r="J255"/>
  <c r="X255" s="1"/>
  <c r="H298"/>
  <c r="P220"/>
  <c r="N39"/>
  <c r="H222"/>
  <c r="X193"/>
  <c r="P210"/>
  <c r="X348"/>
  <c r="L332"/>
  <c r="P276"/>
  <c r="J217"/>
  <c r="L217"/>
  <c r="N187"/>
  <c r="P35"/>
  <c r="AA215"/>
  <c r="AB215" s="1"/>
  <c r="J233"/>
  <c r="P214"/>
  <c r="J269"/>
  <c r="X269" s="1"/>
  <c r="J293"/>
  <c r="J216"/>
  <c r="L187"/>
  <c r="H25"/>
  <c r="H183"/>
  <c r="L149"/>
  <c r="L105"/>
  <c r="N105"/>
  <c r="H56"/>
  <c r="P315"/>
  <c r="H39"/>
  <c r="J31"/>
  <c r="AB159"/>
  <c r="L214"/>
  <c r="J25"/>
  <c r="L21"/>
  <c r="P217"/>
  <c r="AA348"/>
  <c r="AB348" s="1"/>
  <c r="N347"/>
  <c r="AA347" s="1"/>
  <c r="AB347" s="1"/>
  <c r="X263"/>
  <c r="H344"/>
  <c r="X344" s="1"/>
  <c r="J297"/>
  <c r="X297" s="1"/>
  <c r="N269"/>
  <c r="P215"/>
  <c r="X215" s="1"/>
  <c r="N310"/>
  <c r="L269"/>
  <c r="AA269" s="1"/>
  <c r="AB269" s="1"/>
  <c r="P221"/>
  <c r="N285"/>
  <c r="AA285" s="1"/>
  <c r="AB285" s="1"/>
  <c r="L216"/>
  <c r="N217"/>
  <c r="N25"/>
  <c r="J14"/>
  <c r="J183"/>
  <c r="L107"/>
  <c r="J85"/>
  <c r="H208"/>
  <c r="J186"/>
  <c r="L106"/>
  <c r="N33"/>
  <c r="J37"/>
  <c r="X37" s="1"/>
  <c r="H14"/>
  <c r="L48"/>
  <c r="L37"/>
  <c r="H288"/>
  <c r="L57"/>
  <c r="J19"/>
  <c r="H19"/>
  <c r="P242"/>
  <c r="L242"/>
  <c r="L240"/>
  <c r="P240"/>
  <c r="X240" s="1"/>
  <c r="N242"/>
  <c r="P241"/>
  <c r="X241" s="1"/>
  <c r="P338"/>
  <c r="L338"/>
  <c r="H338"/>
  <c r="L292"/>
  <c r="P292"/>
  <c r="J237"/>
  <c r="P237"/>
  <c r="L237"/>
  <c r="J236"/>
  <c r="J264"/>
  <c r="L265"/>
  <c r="P264"/>
  <c r="N264"/>
  <c r="N302"/>
  <c r="L303"/>
  <c r="L267"/>
  <c r="J266"/>
  <c r="H266"/>
  <c r="N266"/>
  <c r="L226"/>
  <c r="N150"/>
  <c r="J150"/>
  <c r="N38"/>
  <c r="H38"/>
  <c r="H292"/>
  <c r="P266"/>
  <c r="H267"/>
  <c r="N265"/>
  <c r="L262"/>
  <c r="P243"/>
  <c r="X243" s="1"/>
  <c r="F355"/>
  <c r="AB355" s="1"/>
  <c r="P262"/>
  <c r="X262" s="1"/>
  <c r="P226"/>
  <c r="L150"/>
  <c r="P187"/>
  <c r="J152"/>
  <c r="P86"/>
  <c r="N47"/>
  <c r="L86"/>
  <c r="H47"/>
  <c r="H48"/>
  <c r="J35"/>
  <c r="L31"/>
  <c r="L343"/>
  <c r="AA343" s="1"/>
  <c r="AB343" s="1"/>
  <c r="N342"/>
  <c r="P306"/>
  <c r="L306"/>
  <c r="L239"/>
  <c r="P238"/>
  <c r="J238"/>
  <c r="P232"/>
  <c r="J12"/>
  <c r="L12"/>
  <c r="H12"/>
  <c r="L342"/>
  <c r="N338"/>
  <c r="H346"/>
  <c r="X346" s="1"/>
  <c r="N292"/>
  <c r="N267"/>
  <c r="L264"/>
  <c r="N243"/>
  <c r="AA243" s="1"/>
  <c r="AB243" s="1"/>
  <c r="N241"/>
  <c r="AA241" s="1"/>
  <c r="AB241" s="1"/>
  <c r="P236"/>
  <c r="H226"/>
  <c r="N345"/>
  <c r="AA345" s="1"/>
  <c r="AB345" s="1"/>
  <c r="J302"/>
  <c r="L263"/>
  <c r="L238"/>
  <c r="L293"/>
  <c r="P293"/>
  <c r="P284"/>
  <c r="H187"/>
  <c r="P152"/>
  <c r="H85"/>
  <c r="L38"/>
  <c r="N35"/>
  <c r="P12"/>
  <c r="N183"/>
  <c r="L183"/>
  <c r="AA88"/>
  <c r="AB88" s="1"/>
  <c r="N85"/>
  <c r="L85"/>
  <c r="AA230"/>
  <c r="AB230" s="1"/>
  <c r="J106"/>
  <c r="H107"/>
  <c r="P158"/>
  <c r="X158" s="1"/>
  <c r="J48"/>
  <c r="P56"/>
  <c r="P149"/>
  <c r="H31"/>
  <c r="N288"/>
  <c r="N289"/>
  <c r="P47"/>
  <c r="J39"/>
  <c r="L35"/>
  <c r="P334"/>
  <c r="X334" s="1"/>
  <c r="N334"/>
  <c r="L334"/>
  <c r="N335"/>
  <c r="AA335" s="1"/>
  <c r="AB335" s="1"/>
  <c r="H351"/>
  <c r="N351"/>
  <c r="N246"/>
  <c r="N247"/>
  <c r="H246"/>
  <c r="H244"/>
  <c r="P244"/>
  <c r="L245"/>
  <c r="J244"/>
  <c r="J245"/>
  <c r="L281"/>
  <c r="J157"/>
  <c r="P157"/>
  <c r="L22"/>
  <c r="H22"/>
  <c r="P153"/>
  <c r="N153"/>
  <c r="H153"/>
  <c r="H30"/>
  <c r="N30"/>
  <c r="H17"/>
  <c r="J41"/>
  <c r="P41"/>
  <c r="L351"/>
  <c r="H342"/>
  <c r="X342" s="1"/>
  <c r="L302"/>
  <c r="J265"/>
  <c r="L246"/>
  <c r="L244"/>
  <c r="N240"/>
  <c r="N237"/>
  <c r="L344"/>
  <c r="AA344" s="1"/>
  <c r="AB344" s="1"/>
  <c r="N303"/>
  <c r="N262"/>
  <c r="N226"/>
  <c r="J280"/>
  <c r="AA280" s="1"/>
  <c r="AB280" s="1"/>
  <c r="J239"/>
  <c r="L311"/>
  <c r="AA311" s="1"/>
  <c r="AB311" s="1"/>
  <c r="J248"/>
  <c r="L153"/>
  <c r="H150"/>
  <c r="J187"/>
  <c r="N152"/>
  <c r="J107"/>
  <c r="L58"/>
  <c r="J38"/>
  <c r="N31"/>
  <c r="P22"/>
  <c r="P15"/>
  <c r="P11"/>
  <c r="X11" s="1"/>
  <c r="L222"/>
  <c r="N108"/>
  <c r="AA108" s="1"/>
  <c r="AB108" s="1"/>
  <c r="N106"/>
  <c r="J86"/>
  <c r="H86"/>
  <c r="N186"/>
  <c r="N41"/>
  <c r="J15"/>
  <c r="AA15" s="1"/>
  <c r="AB15" s="1"/>
  <c r="P39"/>
  <c r="P288"/>
  <c r="N332"/>
  <c r="P332"/>
  <c r="P90"/>
  <c r="N90"/>
  <c r="L26"/>
  <c r="H26"/>
  <c r="H34"/>
  <c r="X34" s="1"/>
  <c r="N34"/>
  <c r="N340"/>
  <c r="P340"/>
  <c r="L341"/>
  <c r="N341"/>
  <c r="L340"/>
  <c r="H340"/>
  <c r="H274"/>
  <c r="P274"/>
  <c r="J274"/>
  <c r="P299"/>
  <c r="H299"/>
  <c r="J299"/>
  <c r="N172"/>
  <c r="H172"/>
  <c r="P172"/>
  <c r="L172"/>
  <c r="N138"/>
  <c r="P137"/>
  <c r="H137"/>
  <c r="L137"/>
  <c r="L138"/>
  <c r="J138"/>
  <c r="P138"/>
  <c r="N137"/>
  <c r="N287"/>
  <c r="AA287" s="1"/>
  <c r="AB287" s="1"/>
  <c r="L286"/>
  <c r="P287"/>
  <c r="X287" s="1"/>
  <c r="P286"/>
  <c r="N286"/>
  <c r="P271"/>
  <c r="H271"/>
  <c r="J271"/>
  <c r="N271"/>
  <c r="L271"/>
  <c r="AA255"/>
  <c r="AB255" s="1"/>
  <c r="N189"/>
  <c r="H189"/>
  <c r="P189"/>
  <c r="J174"/>
  <c r="P174"/>
  <c r="L174"/>
  <c r="H174"/>
  <c r="N174"/>
  <c r="P54"/>
  <c r="H54"/>
  <c r="P75"/>
  <c r="J75"/>
  <c r="H75"/>
  <c r="L76"/>
  <c r="L75"/>
  <c r="H76"/>
  <c r="X76" s="1"/>
  <c r="N75"/>
  <c r="N76"/>
  <c r="H105"/>
  <c r="H104"/>
  <c r="P103"/>
  <c r="J104"/>
  <c r="H103"/>
  <c r="J103"/>
  <c r="N74"/>
  <c r="H74"/>
  <c r="L73"/>
  <c r="P73"/>
  <c r="P74"/>
  <c r="N73"/>
  <c r="J73"/>
  <c r="H73"/>
  <c r="L110"/>
  <c r="N109"/>
  <c r="N110"/>
  <c r="J110"/>
  <c r="P109"/>
  <c r="J109"/>
  <c r="H111"/>
  <c r="P110"/>
  <c r="L109"/>
  <c r="P164"/>
  <c r="N164"/>
  <c r="AA164" s="1"/>
  <c r="AB164" s="1"/>
  <c r="L123"/>
  <c r="H123"/>
  <c r="L124"/>
  <c r="P123"/>
  <c r="N123"/>
  <c r="N124"/>
  <c r="N126"/>
  <c r="P125"/>
  <c r="J125"/>
  <c r="L125"/>
  <c r="J126"/>
  <c r="P126"/>
  <c r="L126"/>
  <c r="N125"/>
  <c r="P117"/>
  <c r="N117"/>
  <c r="L117"/>
  <c r="N118"/>
  <c r="AA118" s="1"/>
  <c r="AB118" s="1"/>
  <c r="P296"/>
  <c r="J296"/>
  <c r="H296"/>
  <c r="P254"/>
  <c r="H254"/>
  <c r="J254"/>
  <c r="P16"/>
  <c r="H16"/>
  <c r="J16"/>
  <c r="P176"/>
  <c r="J176"/>
  <c r="L176"/>
  <c r="N176"/>
  <c r="H176"/>
  <c r="N188"/>
  <c r="L188"/>
  <c r="P188"/>
  <c r="H188"/>
  <c r="J54"/>
  <c r="N53"/>
  <c r="H53"/>
  <c r="J53"/>
  <c r="N54"/>
  <c r="P53"/>
  <c r="L54"/>
  <c r="L53"/>
  <c r="N96"/>
  <c r="H96"/>
  <c r="L95"/>
  <c r="P95"/>
  <c r="H95"/>
  <c r="J95"/>
  <c r="L96"/>
  <c r="N95"/>
  <c r="L100"/>
  <c r="N99"/>
  <c r="H99"/>
  <c r="L99"/>
  <c r="N100"/>
  <c r="P99"/>
  <c r="P100"/>
  <c r="J99"/>
  <c r="H100"/>
  <c r="X112"/>
  <c r="N111"/>
  <c r="P111"/>
  <c r="N112"/>
  <c r="L112"/>
  <c r="L111"/>
  <c r="L324"/>
  <c r="P324"/>
  <c r="H324"/>
  <c r="L325"/>
  <c r="N325"/>
  <c r="N324"/>
  <c r="P261"/>
  <c r="J261"/>
  <c r="J260"/>
  <c r="N261"/>
  <c r="P260"/>
  <c r="L261"/>
  <c r="N260"/>
  <c r="J28"/>
  <c r="H28"/>
  <c r="P28"/>
  <c r="N28"/>
  <c r="L28"/>
  <c r="J154"/>
  <c r="P154"/>
  <c r="N154"/>
  <c r="L154"/>
  <c r="H154"/>
  <c r="P84"/>
  <c r="J84"/>
  <c r="L84"/>
  <c r="P83"/>
  <c r="H83"/>
  <c r="N84"/>
  <c r="N83"/>
  <c r="L83"/>
  <c r="J83"/>
  <c r="H84"/>
  <c r="N283"/>
  <c r="N282"/>
  <c r="P282"/>
  <c r="L283"/>
  <c r="J282"/>
  <c r="P283"/>
  <c r="X283" s="1"/>
  <c r="P219"/>
  <c r="P218"/>
  <c r="X218" s="1"/>
  <c r="N219"/>
  <c r="N218"/>
  <c r="L218"/>
  <c r="L219"/>
  <c r="N316"/>
  <c r="H316"/>
  <c r="L316"/>
  <c r="J316"/>
  <c r="P316"/>
  <c r="N24"/>
  <c r="L24"/>
  <c r="J24"/>
  <c r="P24"/>
  <c r="H24"/>
  <c r="X24" s="1"/>
  <c r="AA350"/>
  <c r="AB350" s="1"/>
  <c r="J146"/>
  <c r="P146"/>
  <c r="L146"/>
  <c r="H146"/>
  <c r="L177"/>
  <c r="J177"/>
  <c r="H177"/>
  <c r="P177"/>
  <c r="N177"/>
  <c r="N185"/>
  <c r="H185"/>
  <c r="L185"/>
  <c r="J185"/>
  <c r="P185"/>
  <c r="J178"/>
  <c r="P178"/>
  <c r="H178"/>
  <c r="L178"/>
  <c r="N178"/>
  <c r="AA87"/>
  <c r="AB87" s="1"/>
  <c r="P49"/>
  <c r="J49"/>
  <c r="L50"/>
  <c r="L49"/>
  <c r="N49"/>
  <c r="H50"/>
  <c r="H49"/>
  <c r="J50"/>
  <c r="J55"/>
  <c r="J56"/>
  <c r="P55"/>
  <c r="N56"/>
  <c r="L55"/>
  <c r="H57"/>
  <c r="N55"/>
  <c r="L78"/>
  <c r="N77"/>
  <c r="H77"/>
  <c r="N78"/>
  <c r="J77"/>
  <c r="L77"/>
  <c r="H78"/>
  <c r="N60"/>
  <c r="H60"/>
  <c r="L59"/>
  <c r="N59"/>
  <c r="J60"/>
  <c r="J59"/>
  <c r="L60"/>
  <c r="P59"/>
  <c r="H59"/>
  <c r="P94"/>
  <c r="X94" s="1"/>
  <c r="N94"/>
  <c r="L94"/>
  <c r="N113"/>
  <c r="H113"/>
  <c r="L113"/>
  <c r="P113"/>
  <c r="J113"/>
  <c r="J65"/>
  <c r="P65"/>
  <c r="H65"/>
  <c r="L65"/>
  <c r="H66"/>
  <c r="X66" s="1"/>
  <c r="N66"/>
  <c r="N65"/>
  <c r="P92"/>
  <c r="J92"/>
  <c r="N92"/>
  <c r="L91"/>
  <c r="H93"/>
  <c r="N91"/>
  <c r="L92"/>
  <c r="J91"/>
  <c r="H91"/>
  <c r="P91"/>
  <c r="P162"/>
  <c r="J162"/>
  <c r="L162"/>
  <c r="J140"/>
  <c r="X140" s="1"/>
  <c r="L139"/>
  <c r="N139"/>
  <c r="L140"/>
  <c r="J139"/>
  <c r="N140"/>
  <c r="P139"/>
  <c r="AA192"/>
  <c r="AB192" s="1"/>
  <c r="AA11"/>
  <c r="AB11" s="1"/>
  <c r="N128"/>
  <c r="AA128" s="1"/>
  <c r="AB128" s="1"/>
  <c r="P128"/>
  <c r="X128" s="1"/>
  <c r="P127"/>
  <c r="L127"/>
  <c r="N127"/>
  <c r="J122"/>
  <c r="X122" s="1"/>
  <c r="H121"/>
  <c r="N122"/>
  <c r="P121"/>
  <c r="N121"/>
  <c r="L122"/>
  <c r="N135"/>
  <c r="P136"/>
  <c r="J136"/>
  <c r="P135"/>
  <c r="L136"/>
  <c r="L135"/>
  <c r="J135"/>
  <c r="N136"/>
  <c r="P326"/>
  <c r="N326"/>
  <c r="N327"/>
  <c r="AA327" s="1"/>
  <c r="AB327" s="1"/>
  <c r="L326"/>
  <c r="H326"/>
  <c r="P231"/>
  <c r="H231"/>
  <c r="J231"/>
  <c r="J32"/>
  <c r="H32"/>
  <c r="N32"/>
  <c r="P32"/>
  <c r="L32"/>
  <c r="P147"/>
  <c r="H147"/>
  <c r="L147"/>
  <c r="J147"/>
  <c r="N147"/>
  <c r="L173"/>
  <c r="H173"/>
  <c r="N173"/>
  <c r="P173"/>
  <c r="L67"/>
  <c r="P67"/>
  <c r="H67"/>
  <c r="N68"/>
  <c r="N67"/>
  <c r="L68"/>
  <c r="J67"/>
  <c r="H69"/>
  <c r="X68"/>
  <c r="L69"/>
  <c r="P70"/>
  <c r="X70" s="1"/>
  <c r="N69"/>
  <c r="N70"/>
  <c r="AA70" s="1"/>
  <c r="AB70" s="1"/>
  <c r="P69"/>
  <c r="J69"/>
  <c r="P79"/>
  <c r="H81"/>
  <c r="J80"/>
  <c r="X80" s="1"/>
  <c r="H79"/>
  <c r="L80"/>
  <c r="J79"/>
  <c r="P163"/>
  <c r="N163"/>
  <c r="AA163" s="1"/>
  <c r="AB163" s="1"/>
  <c r="AA6"/>
  <c r="AB6" s="1"/>
  <c r="L116"/>
  <c r="N115"/>
  <c r="H115"/>
  <c r="L115"/>
  <c r="H116"/>
  <c r="J115"/>
  <c r="J116"/>
  <c r="P115"/>
  <c r="N116"/>
  <c r="L141"/>
  <c r="N141"/>
  <c r="J141"/>
  <c r="H141"/>
  <c r="J142"/>
  <c r="P141"/>
  <c r="P314"/>
  <c r="J314"/>
  <c r="H315"/>
  <c r="H314"/>
  <c r="N315"/>
  <c r="N314"/>
  <c r="J315"/>
  <c r="L314"/>
  <c r="L227"/>
  <c r="J227"/>
  <c r="N227"/>
  <c r="H227"/>
  <c r="P227"/>
  <c r="N313"/>
  <c r="P312"/>
  <c r="J312"/>
  <c r="J313"/>
  <c r="X313" s="1"/>
  <c r="N312"/>
  <c r="H312"/>
  <c r="L312"/>
  <c r="L313"/>
  <c r="P13"/>
  <c r="H13"/>
  <c r="J13"/>
  <c r="J46"/>
  <c r="L45"/>
  <c r="N45"/>
  <c r="J45"/>
  <c r="H46"/>
  <c r="H45"/>
  <c r="P45"/>
  <c r="N328"/>
  <c r="L328"/>
  <c r="P328"/>
  <c r="H328"/>
  <c r="N329"/>
  <c r="AA329" s="1"/>
  <c r="AB329" s="1"/>
  <c r="L308"/>
  <c r="N308"/>
  <c r="N309"/>
  <c r="AA309" s="1"/>
  <c r="AB309" s="1"/>
  <c r="P308"/>
  <c r="N259"/>
  <c r="J259"/>
  <c r="J258"/>
  <c r="P258"/>
  <c r="L259"/>
  <c r="P275"/>
  <c r="J275"/>
  <c r="H275"/>
  <c r="J337"/>
  <c r="X337" s="1"/>
  <c r="N337"/>
  <c r="L336"/>
  <c r="N336"/>
  <c r="H336"/>
  <c r="P336"/>
  <c r="J336"/>
  <c r="J304"/>
  <c r="N304"/>
  <c r="L305"/>
  <c r="L304"/>
  <c r="N305"/>
  <c r="J277"/>
  <c r="H277"/>
  <c r="P277"/>
  <c r="J249"/>
  <c r="P249"/>
  <c r="H249"/>
  <c r="L249"/>
  <c r="N249"/>
  <c r="P209"/>
  <c r="J209"/>
  <c r="H209"/>
  <c r="N290"/>
  <c r="P291"/>
  <c r="J291"/>
  <c r="P290"/>
  <c r="L291"/>
  <c r="L290"/>
  <c r="H290"/>
  <c r="N291"/>
  <c r="N317"/>
  <c r="H317"/>
  <c r="J317"/>
  <c r="L317"/>
  <c r="J36"/>
  <c r="H36"/>
  <c r="P36"/>
  <c r="N36"/>
  <c r="L36"/>
  <c r="N20"/>
  <c r="L20"/>
  <c r="J20"/>
  <c r="P20"/>
  <c r="H20"/>
  <c r="P145"/>
  <c r="H145"/>
  <c r="L145"/>
  <c r="J145"/>
  <c r="H179"/>
  <c r="N179"/>
  <c r="P179"/>
  <c r="AA253"/>
  <c r="AB253" s="1"/>
  <c r="N175"/>
  <c r="H175"/>
  <c r="L175"/>
  <c r="J175"/>
  <c r="P175"/>
  <c r="P181"/>
  <c r="L181"/>
  <c r="N181"/>
  <c r="H181"/>
  <c r="J184"/>
  <c r="N184"/>
  <c r="L184"/>
  <c r="H184"/>
  <c r="P184"/>
  <c r="AA148"/>
  <c r="AB148" s="1"/>
  <c r="N120"/>
  <c r="AA120" s="1"/>
  <c r="AB120" s="1"/>
  <c r="H119"/>
  <c r="N119"/>
  <c r="L119"/>
  <c r="P119"/>
  <c r="L44"/>
  <c r="N43"/>
  <c r="H43"/>
  <c r="L43"/>
  <c r="J44"/>
  <c r="P43"/>
  <c r="H44"/>
  <c r="J43"/>
  <c r="L64"/>
  <c r="N63"/>
  <c r="H63"/>
  <c r="J63"/>
  <c r="H64"/>
  <c r="X64" s="1"/>
  <c r="P63"/>
  <c r="N64"/>
  <c r="L63"/>
  <c r="J82"/>
  <c r="L81"/>
  <c r="L82"/>
  <c r="P81"/>
  <c r="P61"/>
  <c r="J61"/>
  <c r="H62"/>
  <c r="N61"/>
  <c r="N62"/>
  <c r="L62"/>
  <c r="L61"/>
  <c r="H61"/>
  <c r="J62"/>
  <c r="P97"/>
  <c r="J97"/>
  <c r="J98"/>
  <c r="H97"/>
  <c r="N98"/>
  <c r="L98"/>
  <c r="N97"/>
  <c r="P98"/>
  <c r="L97"/>
  <c r="H98"/>
  <c r="P93"/>
  <c r="N93"/>
  <c r="L93"/>
  <c r="P72"/>
  <c r="J72"/>
  <c r="L72"/>
  <c r="P71"/>
  <c r="H71"/>
  <c r="H72"/>
  <c r="N71"/>
  <c r="L71"/>
  <c r="N72"/>
  <c r="J71"/>
  <c r="J102"/>
  <c r="N102"/>
  <c r="L101"/>
  <c r="P101"/>
  <c r="N101"/>
  <c r="H102"/>
  <c r="J101"/>
  <c r="H101"/>
  <c r="L102"/>
  <c r="L133"/>
  <c r="N134"/>
  <c r="AA134" s="1"/>
  <c r="AB134" s="1"/>
  <c r="N133"/>
  <c r="J133"/>
  <c r="N132"/>
  <c r="AA132" s="1"/>
  <c r="AB132" s="1"/>
  <c r="L131"/>
  <c r="N131"/>
  <c r="P132"/>
  <c r="X132" s="1"/>
  <c r="P131"/>
  <c r="N130"/>
  <c r="AA130" s="1"/>
  <c r="AB130" s="1"/>
  <c r="N129"/>
  <c r="L129"/>
  <c r="N142"/>
  <c r="P142"/>
  <c r="L142"/>
  <c r="H142"/>
  <c r="X252" l="1"/>
  <c r="AA182"/>
  <c r="AB182" s="1"/>
  <c r="X18"/>
  <c r="AA208"/>
  <c r="AB208" s="1"/>
  <c r="AA211"/>
  <c r="AB211" s="1"/>
  <c r="X27"/>
  <c r="AA221"/>
  <c r="AB221" s="1"/>
  <c r="AA51"/>
  <c r="AB51" s="1"/>
  <c r="X322"/>
  <c r="AA252"/>
  <c r="AB252" s="1"/>
  <c r="AA281"/>
  <c r="AB281" s="1"/>
  <c r="X261"/>
  <c r="AA89"/>
  <c r="AB89" s="1"/>
  <c r="X90"/>
  <c r="X179"/>
  <c r="X30"/>
  <c r="AA320"/>
  <c r="AB320" s="1"/>
  <c r="AA306"/>
  <c r="AB306" s="1"/>
  <c r="AA330"/>
  <c r="AB330" s="1"/>
  <c r="AA247"/>
  <c r="AB247" s="1"/>
  <c r="AA288"/>
  <c r="AB288" s="1"/>
  <c r="AA263"/>
  <c r="AB263" s="1"/>
  <c r="X320"/>
  <c r="X58"/>
  <c r="AA224"/>
  <c r="AB224" s="1"/>
  <c r="X50"/>
  <c r="X214"/>
  <c r="AA151"/>
  <c r="AB151" s="1"/>
  <c r="AA90"/>
  <c r="AB90" s="1"/>
  <c r="X304"/>
  <c r="AA27"/>
  <c r="AB27" s="1"/>
  <c r="AA214"/>
  <c r="AB214" s="1"/>
  <c r="AA149"/>
  <c r="AB149" s="1"/>
  <c r="X268"/>
  <c r="X248"/>
  <c r="AA289"/>
  <c r="AB289" s="1"/>
  <c r="AA293"/>
  <c r="AB293" s="1"/>
  <c r="AA248"/>
  <c r="AB248" s="1"/>
  <c r="X139"/>
  <c r="AA225"/>
  <c r="AB225" s="1"/>
  <c r="AA240"/>
  <c r="AB240" s="1"/>
  <c r="X267"/>
  <c r="AA40"/>
  <c r="AB40" s="1"/>
  <c r="AA223"/>
  <c r="AB223" s="1"/>
  <c r="X260"/>
  <c r="X74"/>
  <c r="AA222"/>
  <c r="AB222" s="1"/>
  <c r="X244"/>
  <c r="X302"/>
  <c r="X238"/>
  <c r="X152"/>
  <c r="AA186"/>
  <c r="AB186" s="1"/>
  <c r="AA14"/>
  <c r="AB14" s="1"/>
  <c r="X95"/>
  <c r="AA332"/>
  <c r="AB332" s="1"/>
  <c r="X245"/>
  <c r="AA33"/>
  <c r="AB33" s="1"/>
  <c r="X276"/>
  <c r="AA284"/>
  <c r="AB284" s="1"/>
  <c r="AA346"/>
  <c r="AB346" s="1"/>
  <c r="X289"/>
  <c r="AA23"/>
  <c r="AB23" s="1"/>
  <c r="U355"/>
  <c r="AA303"/>
  <c r="AB303" s="1"/>
  <c r="AA310"/>
  <c r="AB310" s="1"/>
  <c r="X290"/>
  <c r="AA267"/>
  <c r="AB267" s="1"/>
  <c r="AA268"/>
  <c r="AB268" s="1"/>
  <c r="X219"/>
  <c r="X149"/>
  <c r="X41"/>
  <c r="AA19"/>
  <c r="AB19" s="1"/>
  <c r="X332"/>
  <c r="X61"/>
  <c r="X259"/>
  <c r="AA308"/>
  <c r="AB308" s="1"/>
  <c r="X45"/>
  <c r="X315"/>
  <c r="X116"/>
  <c r="X85"/>
  <c r="X23"/>
  <c r="X101"/>
  <c r="X317"/>
  <c r="X291"/>
  <c r="X275"/>
  <c r="X46"/>
  <c r="X127"/>
  <c r="X164"/>
  <c r="X138"/>
  <c r="AA26"/>
  <c r="AB26" s="1"/>
  <c r="X22"/>
  <c r="X35"/>
  <c r="X186"/>
  <c r="X60"/>
  <c r="X117"/>
  <c r="X104"/>
  <c r="X75"/>
  <c r="AA38"/>
  <c r="AB38" s="1"/>
  <c r="AA237"/>
  <c r="AB237" s="1"/>
  <c r="X306"/>
  <c r="AA30"/>
  <c r="AB30" s="1"/>
  <c r="AA39"/>
  <c r="AB39" s="1"/>
  <c r="AA48"/>
  <c r="AB48" s="1"/>
  <c r="X208"/>
  <c r="X142"/>
  <c r="X129"/>
  <c r="X113"/>
  <c r="X53"/>
  <c r="X176"/>
  <c r="X220"/>
  <c r="X242"/>
  <c r="AA37"/>
  <c r="AB37" s="1"/>
  <c r="X15"/>
  <c r="AA297"/>
  <c r="AB297" s="1"/>
  <c r="X40"/>
  <c r="X119"/>
  <c r="X227"/>
  <c r="X173"/>
  <c r="X109"/>
  <c r="AA34"/>
  <c r="AB34" s="1"/>
  <c r="AA41"/>
  <c r="AB41" s="1"/>
  <c r="X106"/>
  <c r="X232"/>
  <c r="AA21"/>
  <c r="AB21" s="1"/>
  <c r="X188"/>
  <c r="X54"/>
  <c r="X246"/>
  <c r="AA334"/>
  <c r="AB334" s="1"/>
  <c r="X31"/>
  <c r="X293"/>
  <c r="X32"/>
  <c r="X97"/>
  <c r="X44"/>
  <c r="X20"/>
  <c r="X312"/>
  <c r="X135"/>
  <c r="X78"/>
  <c r="X185"/>
  <c r="X316"/>
  <c r="AA105"/>
  <c r="AB105" s="1"/>
  <c r="X105"/>
  <c r="X264"/>
  <c r="X25"/>
  <c r="AA233"/>
  <c r="AB233" s="1"/>
  <c r="X233"/>
  <c r="X221"/>
  <c r="X21"/>
  <c r="AA35"/>
  <c r="AB35" s="1"/>
  <c r="X102"/>
  <c r="X98"/>
  <c r="X36"/>
  <c r="AA258"/>
  <c r="AB258" s="1"/>
  <c r="X258"/>
  <c r="X314"/>
  <c r="X141"/>
  <c r="X163"/>
  <c r="X81"/>
  <c r="X67"/>
  <c r="X326"/>
  <c r="X91"/>
  <c r="X92"/>
  <c r="X55"/>
  <c r="X146"/>
  <c r="AA283"/>
  <c r="AB283" s="1"/>
  <c r="X154"/>
  <c r="X324"/>
  <c r="X111"/>
  <c r="AA286"/>
  <c r="AB286" s="1"/>
  <c r="X274"/>
  <c r="X280"/>
  <c r="AA157"/>
  <c r="AB157" s="1"/>
  <c r="X157"/>
  <c r="X351"/>
  <c r="AA107"/>
  <c r="AB107" s="1"/>
  <c r="X107"/>
  <c r="X187"/>
  <c r="X48"/>
  <c r="AA236"/>
  <c r="AB236" s="1"/>
  <c r="X236"/>
  <c r="X338"/>
  <c r="X288"/>
  <c r="X56"/>
  <c r="X222"/>
  <c r="AA28"/>
  <c r="AB28" s="1"/>
  <c r="X28"/>
  <c r="X73"/>
  <c r="X286"/>
  <c r="X137"/>
  <c r="X340"/>
  <c r="AA47"/>
  <c r="AB47" s="1"/>
  <c r="X47"/>
  <c r="AA216"/>
  <c r="AB216" s="1"/>
  <c r="X216"/>
  <c r="AA217"/>
  <c r="AB217" s="1"/>
  <c r="X217"/>
  <c r="X33"/>
  <c r="X83"/>
  <c r="X100"/>
  <c r="X99"/>
  <c r="X126"/>
  <c r="X271"/>
  <c r="AA265"/>
  <c r="AB265" s="1"/>
  <c r="X265"/>
  <c r="X284"/>
  <c r="AA52"/>
  <c r="AB52" s="1"/>
  <c r="X52"/>
  <c r="X13"/>
  <c r="X62"/>
  <c r="X63"/>
  <c r="X145"/>
  <c r="X336"/>
  <c r="X147"/>
  <c r="X162"/>
  <c r="AA57"/>
  <c r="AB57" s="1"/>
  <c r="X57"/>
  <c r="X177"/>
  <c r="X254"/>
  <c r="AA103"/>
  <c r="AB103" s="1"/>
  <c r="X103"/>
  <c r="X189"/>
  <c r="X153"/>
  <c r="X14"/>
  <c r="X249"/>
  <c r="X69"/>
  <c r="X133"/>
  <c r="X328"/>
  <c r="X123"/>
  <c r="X299"/>
  <c r="X19"/>
  <c r="X51"/>
  <c r="X131"/>
  <c r="X72"/>
  <c r="X82"/>
  <c r="X43"/>
  <c r="X181"/>
  <c r="X209"/>
  <c r="X115"/>
  <c r="X136"/>
  <c r="X121"/>
  <c r="X93"/>
  <c r="X59"/>
  <c r="X49"/>
  <c r="X84"/>
  <c r="X125"/>
  <c r="X110"/>
  <c r="X26"/>
  <c r="AA86"/>
  <c r="AB86" s="1"/>
  <c r="X86"/>
  <c r="X150"/>
  <c r="X226"/>
  <c r="X292"/>
  <c r="X237"/>
  <c r="AA298"/>
  <c r="AB298" s="1"/>
  <c r="X298"/>
  <c r="AA210"/>
  <c r="AB210" s="1"/>
  <c r="X210"/>
  <c r="X223"/>
  <c r="X71"/>
  <c r="X175"/>
  <c r="X231"/>
  <c r="AA112"/>
  <c r="AB112" s="1"/>
  <c r="X96"/>
  <c r="AA296"/>
  <c r="AB296" s="1"/>
  <c r="X296"/>
  <c r="X174"/>
  <c r="AA17"/>
  <c r="AB17" s="1"/>
  <c r="X17"/>
  <c r="X38"/>
  <c r="X183"/>
  <c r="X65"/>
  <c r="AA239"/>
  <c r="AB239" s="1"/>
  <c r="X239"/>
  <c r="AA266"/>
  <c r="AB266" s="1"/>
  <c r="X266"/>
  <c r="X39"/>
  <c r="X79"/>
  <c r="X282"/>
  <c r="X184"/>
  <c r="X277"/>
  <c r="X308"/>
  <c r="X77"/>
  <c r="X178"/>
  <c r="X16"/>
  <c r="X172"/>
  <c r="X12"/>
  <c r="AA31"/>
  <c r="AB31" s="1"/>
  <c r="AA262"/>
  <c r="AB262" s="1"/>
  <c r="AA292"/>
  <c r="AB292" s="1"/>
  <c r="AA129"/>
  <c r="AB129" s="1"/>
  <c r="AA179"/>
  <c r="AB179" s="1"/>
  <c r="AA115"/>
  <c r="AB115" s="1"/>
  <c r="AA81"/>
  <c r="AB81" s="1"/>
  <c r="AA136"/>
  <c r="AB136" s="1"/>
  <c r="AA56"/>
  <c r="AB56" s="1"/>
  <c r="AA124"/>
  <c r="AB124" s="1"/>
  <c r="AA73"/>
  <c r="AB73" s="1"/>
  <c r="AA342"/>
  <c r="AB342" s="1"/>
  <c r="AA351"/>
  <c r="AB351" s="1"/>
  <c r="AA183"/>
  <c r="AB183" s="1"/>
  <c r="AA25"/>
  <c r="AB25" s="1"/>
  <c r="AA97"/>
  <c r="AB97" s="1"/>
  <c r="AA246"/>
  <c r="AB246" s="1"/>
  <c r="AA22"/>
  <c r="AB22" s="1"/>
  <c r="AA245"/>
  <c r="AB245" s="1"/>
  <c r="AA244"/>
  <c r="AB244" s="1"/>
  <c r="AA106"/>
  <c r="AB106" s="1"/>
  <c r="AA226"/>
  <c r="AB226" s="1"/>
  <c r="AA264"/>
  <c r="AB264" s="1"/>
  <c r="AA242"/>
  <c r="AB242" s="1"/>
  <c r="AA113"/>
  <c r="AB113" s="1"/>
  <c r="AA44"/>
  <c r="AB44" s="1"/>
  <c r="AA127"/>
  <c r="AB127" s="1"/>
  <c r="AA78"/>
  <c r="AB78" s="1"/>
  <c r="AA185"/>
  <c r="AB185" s="1"/>
  <c r="AA177"/>
  <c r="AB177" s="1"/>
  <c r="AA188"/>
  <c r="AB188" s="1"/>
  <c r="AA12"/>
  <c r="AB12" s="1"/>
  <c r="AA152"/>
  <c r="AB152" s="1"/>
  <c r="AA102"/>
  <c r="AB102" s="1"/>
  <c r="AA98"/>
  <c r="AB98" s="1"/>
  <c r="AA82"/>
  <c r="AB82" s="1"/>
  <c r="L355"/>
  <c r="F361" s="1"/>
  <c r="AA121"/>
  <c r="AB121" s="1"/>
  <c r="P355"/>
  <c r="F362" s="1"/>
  <c r="AA139"/>
  <c r="AB139" s="1"/>
  <c r="AA162"/>
  <c r="AB162" s="1"/>
  <c r="AA92"/>
  <c r="AB92" s="1"/>
  <c r="AA66"/>
  <c r="AB66" s="1"/>
  <c r="AA316"/>
  <c r="AB316" s="1"/>
  <c r="AA95"/>
  <c r="AB95" s="1"/>
  <c r="AA117"/>
  <c r="AB117" s="1"/>
  <c r="AA126"/>
  <c r="AB126" s="1"/>
  <c r="AA137"/>
  <c r="AB137" s="1"/>
  <c r="AA341"/>
  <c r="AB341" s="1"/>
  <c r="AA150"/>
  <c r="AB150" s="1"/>
  <c r="AA187"/>
  <c r="AB187" s="1"/>
  <c r="AA133"/>
  <c r="AB133" s="1"/>
  <c r="AA64"/>
  <c r="AB64" s="1"/>
  <c r="AA181"/>
  <c r="AB181" s="1"/>
  <c r="AA145"/>
  <c r="AB145" s="1"/>
  <c r="AA20"/>
  <c r="AB20" s="1"/>
  <c r="N355"/>
  <c r="AA337"/>
  <c r="AB337" s="1"/>
  <c r="J355"/>
  <c r="F360" s="1"/>
  <c r="AA69"/>
  <c r="AB69" s="1"/>
  <c r="AA173"/>
  <c r="AB173" s="1"/>
  <c r="AA140"/>
  <c r="AB140" s="1"/>
  <c r="AA24"/>
  <c r="AB24" s="1"/>
  <c r="AA325"/>
  <c r="AB325" s="1"/>
  <c r="AA16"/>
  <c r="AB16" s="1"/>
  <c r="AA109"/>
  <c r="AB109" s="1"/>
  <c r="AA153"/>
  <c r="AB153" s="1"/>
  <c r="AA85"/>
  <c r="AB85" s="1"/>
  <c r="AA302"/>
  <c r="AB302" s="1"/>
  <c r="AA338"/>
  <c r="AB338" s="1"/>
  <c r="AA238"/>
  <c r="AB238" s="1"/>
  <c r="H355"/>
  <c r="F359" s="1"/>
  <c r="AA77"/>
  <c r="AB77" s="1"/>
  <c r="AA62"/>
  <c r="AB62" s="1"/>
  <c r="AA304"/>
  <c r="AB304" s="1"/>
  <c r="AA32"/>
  <c r="AB32" s="1"/>
  <c r="AA60"/>
  <c r="AB60" s="1"/>
  <c r="AA55"/>
  <c r="AB55" s="1"/>
  <c r="AA219"/>
  <c r="AB219" s="1"/>
  <c r="AA84"/>
  <c r="AB84" s="1"/>
  <c r="AA53"/>
  <c r="AB53" s="1"/>
  <c r="AA254"/>
  <c r="AB254" s="1"/>
  <c r="AA111"/>
  <c r="AB111" s="1"/>
  <c r="AA131"/>
  <c r="AB131" s="1"/>
  <c r="AA72"/>
  <c r="AB72" s="1"/>
  <c r="AA184"/>
  <c r="AB184" s="1"/>
  <c r="AA36"/>
  <c r="AB36" s="1"/>
  <c r="AA317"/>
  <c r="AB317" s="1"/>
  <c r="AA275"/>
  <c r="AB275" s="1"/>
  <c r="AA328"/>
  <c r="AB328" s="1"/>
  <c r="AA46"/>
  <c r="AB46" s="1"/>
  <c r="AA227"/>
  <c r="AB227" s="1"/>
  <c r="AA314"/>
  <c r="AB314" s="1"/>
  <c r="AA141"/>
  <c r="AB141" s="1"/>
  <c r="AA79"/>
  <c r="AB79" s="1"/>
  <c r="AA67"/>
  <c r="AB67" s="1"/>
  <c r="AA147"/>
  <c r="AB147" s="1"/>
  <c r="AA231"/>
  <c r="AB231" s="1"/>
  <c r="AA326"/>
  <c r="AB326" s="1"/>
  <c r="AA135"/>
  <c r="AB135" s="1"/>
  <c r="AA122"/>
  <c r="AB122" s="1"/>
  <c r="AA65"/>
  <c r="AB65" s="1"/>
  <c r="AA49"/>
  <c r="AB49" s="1"/>
  <c r="AA178"/>
  <c r="AB178" s="1"/>
  <c r="AA146"/>
  <c r="AB146" s="1"/>
  <c r="AA218"/>
  <c r="AB218" s="1"/>
  <c r="AA282"/>
  <c r="AB282" s="1"/>
  <c r="AA154"/>
  <c r="AB154" s="1"/>
  <c r="AA260"/>
  <c r="AB260" s="1"/>
  <c r="AA324"/>
  <c r="AB324" s="1"/>
  <c r="AA100"/>
  <c r="AB100" s="1"/>
  <c r="AA176"/>
  <c r="AB176" s="1"/>
  <c r="AA123"/>
  <c r="AB123" s="1"/>
  <c r="AA110"/>
  <c r="AB110" s="1"/>
  <c r="AA104"/>
  <c r="AB104" s="1"/>
  <c r="AA189"/>
  <c r="AB189" s="1"/>
  <c r="AA271"/>
  <c r="AB271" s="1"/>
  <c r="AA172"/>
  <c r="AB172" s="1"/>
  <c r="AA274"/>
  <c r="AB274" s="1"/>
  <c r="AA54"/>
  <c r="AB54" s="1"/>
  <c r="AA43"/>
  <c r="AB43" s="1"/>
  <c r="AA249"/>
  <c r="AB249" s="1"/>
  <c r="AA45"/>
  <c r="AB45" s="1"/>
  <c r="AA313"/>
  <c r="AB313" s="1"/>
  <c r="AA116"/>
  <c r="AB116" s="1"/>
  <c r="AA142"/>
  <c r="AB142" s="1"/>
  <c r="AA101"/>
  <c r="AB101" s="1"/>
  <c r="AA71"/>
  <c r="AB71" s="1"/>
  <c r="AA61"/>
  <c r="AB61" s="1"/>
  <c r="AA63"/>
  <c r="AB63" s="1"/>
  <c r="AA119"/>
  <c r="AB119" s="1"/>
  <c r="AA175"/>
  <c r="AB175" s="1"/>
  <c r="AA290"/>
  <c r="AB290" s="1"/>
  <c r="AA291"/>
  <c r="AB291" s="1"/>
  <c r="AA209"/>
  <c r="AB209" s="1"/>
  <c r="AA277"/>
  <c r="AB277" s="1"/>
  <c r="AA305"/>
  <c r="AB305" s="1"/>
  <c r="AA336"/>
  <c r="AB336" s="1"/>
  <c r="AA259"/>
  <c r="AB259" s="1"/>
  <c r="AA13"/>
  <c r="AB13" s="1"/>
  <c r="AA312"/>
  <c r="AB312" s="1"/>
  <c r="AA315"/>
  <c r="AB315" s="1"/>
  <c r="AA80"/>
  <c r="AB80" s="1"/>
  <c r="AA68"/>
  <c r="AB68" s="1"/>
  <c r="AA91"/>
  <c r="AB91" s="1"/>
  <c r="AA93"/>
  <c r="AB93" s="1"/>
  <c r="AA94"/>
  <c r="AB94" s="1"/>
  <c r="AA59"/>
  <c r="AB59" s="1"/>
  <c r="AA50"/>
  <c r="AB50" s="1"/>
  <c r="AA83"/>
  <c r="AB83" s="1"/>
  <c r="AA261"/>
  <c r="AB261" s="1"/>
  <c r="AA99"/>
  <c r="AB99" s="1"/>
  <c r="AA96"/>
  <c r="AB96" s="1"/>
  <c r="AA125"/>
  <c r="AB125" s="1"/>
  <c r="AA74"/>
  <c r="AB74" s="1"/>
  <c r="AA76"/>
  <c r="AB76" s="1"/>
  <c r="AA75"/>
  <c r="AB75" s="1"/>
  <c r="AA174"/>
  <c r="AB174" s="1"/>
  <c r="AA138"/>
  <c r="AB138" s="1"/>
  <c r="AA299"/>
  <c r="AB299" s="1"/>
  <c r="AA340"/>
  <c r="AB340" s="1"/>
  <c r="X355" l="1"/>
  <c r="F363"/>
  <c r="F364" l="1"/>
</calcChain>
</file>

<file path=xl/sharedStrings.xml><?xml version="1.0" encoding="utf-8"?>
<sst xmlns="http://schemas.openxmlformats.org/spreadsheetml/2006/main" count="912" uniqueCount="368">
  <si>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</si>
  <si>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</si>
  <si>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</si>
  <si>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</si>
  <si>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</si>
  <si>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</si>
  <si>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</si>
  <si>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</si>
  <si>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</si>
  <si>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4th Milestone Achieved</t>
  </si>
  <si>
    <t>Cumulative Achieve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</si>
  <si>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</si>
  <si>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</si>
  <si>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</si>
  <si>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</si>
  <si>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</si>
  <si>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</si>
  <si>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</si>
  <si>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</si>
  <si>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</si>
  <si>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</si>
  <si>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</si>
  <si>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</si>
  <si>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</si>
  <si>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</si>
  <si>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</si>
  <si>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</si>
  <si>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</si>
  <si>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</si>
  <si>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</si>
  <si>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</si>
  <si>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</si>
  <si>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</si>
  <si>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</si>
  <si>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</si>
  <si>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</si>
  <si>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</si>
  <si>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</si>
  <si>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</si>
  <si>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</si>
  <si>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</si>
  <si>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</si>
  <si>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</si>
  <si>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</si>
  <si>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</si>
  <si>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</si>
  <si>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</si>
  <si>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</si>
  <si>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</si>
  <si>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</si>
  <si>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</si>
  <si>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</si>
  <si>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</si>
  <si>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</si>
  <si>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</si>
  <si>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</si>
  <si>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</si>
  <si>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</si>
  <si>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</si>
  <si>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</si>
  <si>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</si>
  <si>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</si>
  <si>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</si>
  <si>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</si>
  <si>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</si>
  <si>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</si>
  <si>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</si>
  <si>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</si>
  <si>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</si>
  <si>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</si>
  <si>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</si>
  <si>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</si>
  <si>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</si>
  <si>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</si>
  <si>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</si>
  <si>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</si>
  <si>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</si>
  <si>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</si>
  <si>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</si>
  <si>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</si>
  <si>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</si>
  <si>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</si>
  <si>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</si>
  <si>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</si>
  <si>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</si>
  <si>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</si>
  <si>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</si>
  <si>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</si>
  <si>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</si>
  <si>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</si>
  <si>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</si>
  <si>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</si>
  <si>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</si>
  <si>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</si>
  <si>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</si>
  <si>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</si>
  <si>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</si>
  <si>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</si>
  <si>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</si>
  <si>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</si>
  <si>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</si>
  <si>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</si>
  <si>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</si>
  <si>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</si>
  <si>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</si>
  <si>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</si>
  <si>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</si>
  <si>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</si>
  <si>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</si>
  <si>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</si>
  <si>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</si>
  <si>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</si>
  <si>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</si>
  <si>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</si>
  <si>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</si>
  <si>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</si>
  <si>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</si>
  <si>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</si>
  <si>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</si>
  <si>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</si>
  <si>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</si>
  <si>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</si>
  <si>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</si>
  <si>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</si>
  <si>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</si>
  <si>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</si>
  <si>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</si>
  <si>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</si>
  <si>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</si>
  <si>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</si>
  <si>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</si>
  <si>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</si>
  <si>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</si>
  <si>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</si>
  <si>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</si>
  <si>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</si>
  <si>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</si>
  <si>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</si>
  <si>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</si>
  <si>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</si>
  <si>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</si>
  <si>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</si>
  <si>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</si>
  <si>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</si>
  <si>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</si>
  <si>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</si>
  <si>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</si>
  <si>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</si>
  <si>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</si>
  <si>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</si>
  <si>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</si>
  <si>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</si>
  <si>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</si>
  <si>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</si>
  <si>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</si>
  <si>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</si>
  <si>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</si>
  <si>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</si>
  <si>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</si>
  <si>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</si>
  <si>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</si>
  <si>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</si>
  <si>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</si>
  <si>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</si>
  <si>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</si>
  <si>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</si>
  <si>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</si>
  <si>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</si>
  <si>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</si>
  <si>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</si>
  <si>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</si>
  <si>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</si>
  <si>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</si>
  <si>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</si>
  <si>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</si>
  <si>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</si>
  <si>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</si>
  <si>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</si>
  <si>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</si>
  <si>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</si>
  <si>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</si>
  <si>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</si>
  <si>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</si>
  <si>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</si>
  <si>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</si>
  <si>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</si>
  <si>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</si>
  <si>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</si>
  <si>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</si>
  <si>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</si>
  <si>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</si>
  <si>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</si>
  <si>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</si>
  <si>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</si>
  <si>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</si>
  <si>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</si>
  <si>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</si>
  <si>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</si>
  <si>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</si>
  <si>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</si>
  <si>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</si>
  <si>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</si>
  <si>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</si>
  <si>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</si>
  <si>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</si>
  <si>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</si>
  <si>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</si>
  <si>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</si>
  <si>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</si>
  <si>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</si>
  <si>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</si>
  <si>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</si>
  <si>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</si>
  <si>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</si>
  <si>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</si>
  <si>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</si>
  <si>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</si>
  <si>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</si>
  <si>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</si>
  <si>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</si>
  <si>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</si>
  <si>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</si>
  <si>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</si>
  <si>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</si>
  <si>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</si>
  <si>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</si>
  <si>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</si>
  <si>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</si>
  <si>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</si>
  <si>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</si>
  <si>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</si>
  <si>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</si>
  <si>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</si>
  <si>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</si>
  <si>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</si>
  <si>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</si>
  <si>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</si>
  <si>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</si>
  <si>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</si>
  <si>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</si>
  <si>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</si>
  <si>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</si>
  <si>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</si>
  <si>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</si>
  <si>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</si>
  <si>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</si>
  <si>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</si>
  <si>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</si>
  <si>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</si>
  <si>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</si>
  <si>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</si>
  <si>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</si>
  <si>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</si>
  <si>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</si>
  <si>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</si>
  <si>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</si>
  <si>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</si>
  <si>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</si>
  <si>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</si>
  <si>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</si>
  <si>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</si>
  <si>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</si>
  <si>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</si>
  <si>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</si>
  <si>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</si>
  <si>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</si>
  <si>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</si>
  <si>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</si>
  <si>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</si>
  <si>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</si>
  <si>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</si>
  <si>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</si>
  <si>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</si>
  <si>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</si>
  <si>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</si>
  <si>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</si>
  <si>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</si>
  <si>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</si>
  <si>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</si>
  <si>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</si>
  <si>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</si>
  <si>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</si>
  <si>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</si>
  <si>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</si>
  <si>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</si>
  <si>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</si>
  <si>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</si>
  <si>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</si>
  <si>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</si>
  <si>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</si>
  <si>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</si>
  <si>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</si>
  <si>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</si>
  <si>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</si>
  <si>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</si>
  <si>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</si>
  <si>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</si>
  <si>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</si>
  <si>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</si>
  <si>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</si>
  <si>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</si>
  <si>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</si>
  <si>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</si>
  <si>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</si>
  <si>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</si>
  <si>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</si>
  <si>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</si>
  <si>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</si>
  <si>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</si>
  <si>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</si>
  <si>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</si>
  <si>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</si>
  <si>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</si>
  <si>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</si>
  <si>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</si>
  <si>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</si>
  <si>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</si>
  <si>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</si>
  <si>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</si>
  <si>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</si>
  <si>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</si>
  <si>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</si>
  <si>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</si>
  <si>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</si>
  <si>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</si>
  <si>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</si>
  <si>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</si>
  <si>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</si>
  <si>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</si>
  <si>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</si>
  <si>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</si>
  <si>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</si>
  <si>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</si>
  <si>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</si>
  <si>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</si>
  <si>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</si>
  <si>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</si>
  <si>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</si>
  <si>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</si>
  <si>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</si>
  <si>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</si>
  <si>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</si>
  <si>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</si>
  <si>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</si>
  <si>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</si>
  <si>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</si>
  <si>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</si>
  <si>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</si>
  <si>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</si>
  <si>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</si>
  <si>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</si>
  <si>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</si>
  <si>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</si>
  <si>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</si>
  <si>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</si>
  <si>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</si>
  <si>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</si>
  <si>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</si>
  <si>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</si>
  <si>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</si>
  <si>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</si>
  <si>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</si>
  <si>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</si>
  <si>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</si>
  <si>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4th Milestone 1st March'23 to 31st December'24</t>
  </si>
  <si>
    <t>Balance Work</t>
  </si>
  <si>
    <t>Upto  Oct'24</t>
  </si>
  <si>
    <t>Progress Percentage as on 31.12.2024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</si>
</sst>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220">
    <xf numFmtId="0" fontId="0" fillId="0" borderId="0" xfId="0"/>
    <xf numFmtId="0" fontId="2" fillId="2" borderId="0" xfId="4" applyFill="1" applyAlignment="1">
      <alignment horizontal="center" vertical="center"/>
    </xf>
    <xf numFmtId="0" fontId="2" fillId="3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2" fillId="4" borderId="0" xfId="4" applyFill="1" applyAlignment="1">
      <alignment vertical="center"/>
    </xf>
    <xf numFmtId="0" fontId="4" fillId="2" borderId="0" xfId="4" applyFont="1" applyFill="1" applyAlignment="1">
      <alignment vertical="center"/>
    </xf>
    <xf numFmtId="0" fontId="2" fillId="5" borderId="0" xfId="4" applyFill="1" applyAlignment="1">
      <alignment vertical="center"/>
    </xf>
    <xf numFmtId="0" fontId="2" fillId="2" borderId="0" xfId="4" applyFill="1"/>
    <xf numFmtId="0" fontId="3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vertical="center" wrapText="1"/>
    </xf>
    <xf numFmtId="164" fontId="3" fillId="2" borderId="0" xfId="3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0" fontId="2" fillId="2" borderId="0" xfId="4" applyFill="1" applyAlignment="1">
      <alignment vertical="center"/>
    </xf>
    <xf numFmtId="164" fontId="2" fillId="2" borderId="0" xfId="1" applyFill="1" applyAlignment="1">
      <alignment vertical="center"/>
    </xf>
    <xf numFmtId="0" fontId="6" fillId="6" borderId="1" xfId="4" applyFont="1" applyFill="1" applyBorder="1" applyAlignment="1">
      <alignment horizontal="center" vertical="center"/>
    </xf>
    <xf numFmtId="0" fontId="7" fillId="6" borderId="1" xfId="4" applyFont="1" applyFill="1" applyBorder="1" applyAlignment="1">
      <alignment horizontal="center" vertical="center" wrapText="1"/>
    </xf>
    <xf numFmtId="0" fontId="7" fillId="6" borderId="1" xfId="4" applyFont="1" applyFill="1" applyBorder="1" applyAlignment="1">
      <alignment horizontal="center" vertical="center"/>
    </xf>
    <xf numFmtId="164" fontId="7" fillId="6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164" fontId="3" fillId="2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vertical="center" wrapText="1"/>
    </xf>
    <xf numFmtId="0" fontId="3" fillId="2" borderId="1" xfId="4" applyFont="1" applyFill="1" applyBorder="1" applyAlignment="1">
      <alignment vertical="center"/>
    </xf>
    <xf numFmtId="164" fontId="3" fillId="2" borderId="1" xfId="3" applyFont="1" applyFill="1" applyBorder="1" applyAlignment="1">
      <alignment vertical="center"/>
    </xf>
    <xf numFmtId="0" fontId="2" fillId="3" borderId="0" xfId="4" applyFill="1" applyAlignment="1">
      <alignment horizontal="center" vertical="center"/>
    </xf>
    <xf numFmtId="0" fontId="7" fillId="3" borderId="1" xfId="4" applyFont="1" applyFill="1" applyBorder="1" applyAlignment="1">
      <alignment horizontal="center" vertical="center"/>
    </xf>
    <xf numFmtId="0" fontId="7" fillId="3" borderId="1" xfId="4" applyFont="1" applyFill="1" applyBorder="1" applyAlignment="1">
      <alignment vertical="center" wrapText="1"/>
    </xf>
    <xf numFmtId="0" fontId="7" fillId="3" borderId="1" xfId="4" applyFont="1" applyFill="1" applyBorder="1" applyAlignment="1">
      <alignment vertical="center"/>
    </xf>
    <xf numFmtId="164" fontId="3" fillId="3" borderId="1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3" fillId="2" borderId="1" xfId="4" applyNumberFormat="1" applyFont="1" applyFill="1" applyBorder="1" applyAlignment="1">
      <alignment vertical="center"/>
    </xf>
    <xf numFmtId="164" fontId="3" fillId="2" borderId="1" xfId="4" applyNumberFormat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vertical="center" wrapText="1"/>
    </xf>
    <xf numFmtId="9" fontId="3" fillId="3" borderId="1" xfId="3" applyNumberFormat="1" applyFont="1" applyFill="1" applyBorder="1" applyAlignment="1">
      <alignment vertical="center"/>
    </xf>
    <xf numFmtId="0" fontId="2" fillId="4" borderId="0" xfId="4" applyFill="1" applyAlignment="1">
      <alignment horizontal="center" vertical="center"/>
    </xf>
    <xf numFmtId="0" fontId="3" fillId="4" borderId="1" xfId="4" applyFont="1" applyFill="1" applyBorder="1" applyAlignment="1">
      <alignment horizontal="center" vertical="center"/>
    </xf>
    <xf numFmtId="0" fontId="7" fillId="4" borderId="1" xfId="4" applyFont="1" applyFill="1" applyBorder="1" applyAlignment="1">
      <alignment vertical="center" wrapText="1"/>
    </xf>
    <xf numFmtId="0" fontId="7" fillId="4" borderId="1" xfId="4" applyFont="1" applyFill="1" applyBorder="1" applyAlignment="1">
      <alignment vertical="center"/>
    </xf>
    <xf numFmtId="164" fontId="3" fillId="4" borderId="1" xfId="3" applyFont="1" applyFill="1" applyBorder="1" applyAlignment="1">
      <alignment vertical="center"/>
    </xf>
    <xf numFmtId="9" fontId="3" fillId="4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165" fontId="3" fillId="2" borderId="1" xfId="2" applyNumberFormat="1" applyFont="1" applyFill="1" applyBorder="1" applyAlignment="1">
      <alignment vertical="center"/>
    </xf>
    <xf numFmtId="0" fontId="8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vertical="center"/>
    </xf>
    <xf numFmtId="164" fontId="3" fillId="3" borderId="1" xfId="3" applyFont="1" applyFill="1" applyBorder="1" applyAlignment="1">
      <alignment horizontal="center" vertical="center"/>
    </xf>
    <xf numFmtId="9" fontId="3" fillId="3" borderId="1" xfId="2" applyFont="1" applyFill="1" applyBorder="1" applyAlignment="1">
      <alignment vertical="center"/>
    </xf>
    <xf numFmtId="164" fontId="3" fillId="3" borderId="1" xfId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vertical="center"/>
    </xf>
    <xf numFmtId="164" fontId="3" fillId="4" borderId="1" xfId="3" applyFont="1" applyFill="1" applyBorder="1" applyAlignment="1">
      <alignment horizontal="center" vertical="center"/>
    </xf>
    <xf numFmtId="9" fontId="3" fillId="4" borderId="1" xfId="2" applyFont="1" applyFill="1" applyBorder="1" applyAlignment="1">
      <alignment vertical="center"/>
    </xf>
    <xf numFmtId="164" fontId="3" fillId="4" borderId="1" xfId="1" applyFont="1" applyFill="1" applyBorder="1" applyAlignment="1">
      <alignment vertical="center"/>
    </xf>
    <xf numFmtId="9" fontId="9" fillId="2" borderId="0" xfId="2" applyFont="1" applyFill="1" applyAlignment="1">
      <alignment horizontal="center" vertical="center"/>
    </xf>
    <xf numFmtId="9" fontId="6" fillId="2" borderId="0" xfId="2" applyFont="1" applyFill="1" applyBorder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3" borderId="0" xfId="2" applyFont="1" applyFill="1" applyBorder="1" applyAlignment="1">
      <alignment vertical="center"/>
    </xf>
    <xf numFmtId="9" fontId="2" fillId="2" borderId="0" xfId="4" applyNumberFormat="1" applyFill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3" borderId="0" xfId="4" applyNumberFormat="1" applyFill="1" applyAlignment="1">
      <alignment vertical="center"/>
    </xf>
    <xf numFmtId="9" fontId="3" fillId="4" borderId="0" xfId="2" applyFont="1" applyFill="1" applyBorder="1" applyAlignment="1">
      <alignment vertical="center"/>
    </xf>
    <xf numFmtId="9" fontId="2" fillId="4" borderId="0" xfId="4" applyNumberFormat="1" applyFill="1" applyAlignment="1">
      <alignment vertical="center"/>
    </xf>
    <xf numFmtId="0" fontId="2" fillId="2" borderId="1" xfId="4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6" fillId="2" borderId="0" xfId="2" applyFont="1" applyFill="1" applyAlignment="1">
      <alignment horizontal="center" vertical="center" wrapText="1"/>
    </xf>
    <xf numFmtId="0" fontId="6" fillId="2" borderId="0" xfId="4" applyFont="1" applyFill="1" applyAlignment="1">
      <alignment horizontal="center" vertical="center"/>
    </xf>
    <xf numFmtId="0" fontId="2" fillId="2" borderId="1" xfId="4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0" fontId="2" fillId="2" borderId="1" xfId="4" applyFill="1" applyBorder="1" applyAlignment="1">
      <alignment vertical="center"/>
    </xf>
    <xf numFmtId="0" fontId="2" fillId="3" borderId="1" xfId="4" applyFill="1" applyBorder="1" applyAlignment="1">
      <alignment vertical="center"/>
    </xf>
    <xf numFmtId="164" fontId="2" fillId="3" borderId="0" xfId="1" applyFill="1" applyAlignment="1">
      <alignment vertical="center"/>
    </xf>
    <xf numFmtId="9" fontId="2" fillId="3" borderId="0" xfId="2" applyFill="1" applyAlignment="1">
      <alignment vertical="center"/>
    </xf>
    <xf numFmtId="9" fontId="2" fillId="2" borderId="1" xfId="4" applyNumberFormat="1" applyFill="1" applyBorder="1" applyAlignment="1">
      <alignment vertical="center"/>
    </xf>
    <xf numFmtId="164" fontId="2" fillId="2" borderId="0" xfId="4" applyNumberFormat="1" applyFill="1" applyAlignment="1">
      <alignment vertical="center"/>
    </xf>
    <xf numFmtId="9" fontId="2" fillId="3" borderId="1" xfId="4" applyNumberFormat="1" applyFill="1" applyBorder="1" applyAlignment="1">
      <alignment vertical="center"/>
    </xf>
    <xf numFmtId="164" fontId="2" fillId="3" borderId="0" xfId="4" applyNumberFormat="1" applyFill="1" applyAlignment="1">
      <alignment vertical="center"/>
    </xf>
    <xf numFmtId="9" fontId="2" fillId="4" borderId="1" xfId="4" applyNumberFormat="1" applyFill="1" applyBorder="1" applyAlignment="1">
      <alignment vertical="center"/>
    </xf>
    <xf numFmtId="164" fontId="2" fillId="4" borderId="0" xfId="1" applyFill="1" applyAlignment="1">
      <alignment vertical="center"/>
    </xf>
    <xf numFmtId="164" fontId="2" fillId="4" borderId="0" xfId="4" applyNumberFormat="1" applyFill="1" applyAlignment="1">
      <alignment vertical="center"/>
    </xf>
    <xf numFmtId="9" fontId="2" fillId="4" borderId="0" xfId="2" applyFill="1" applyAlignment="1">
      <alignment vertical="center"/>
    </xf>
    <xf numFmtId="164" fontId="3" fillId="2" borderId="0" xfId="4" applyNumberFormat="1" applyFont="1" applyFill="1" applyAlignment="1">
      <alignment vertical="center"/>
    </xf>
    <xf numFmtId="0" fontId="8" fillId="4" borderId="1" xfId="4" applyFont="1" applyFill="1" applyBorder="1" applyAlignment="1">
      <alignment vertical="center" wrapText="1"/>
    </xf>
    <xf numFmtId="9" fontId="3" fillId="2" borderId="0" xfId="4" applyNumberFormat="1" applyFont="1" applyFill="1" applyAlignment="1">
      <alignment vertical="center"/>
    </xf>
    <xf numFmtId="9" fontId="3" fillId="8" borderId="1" xfId="4" applyNumberFormat="1" applyFont="1" applyFill="1" applyBorder="1" applyAlignment="1">
      <alignment vertical="center"/>
    </xf>
    <xf numFmtId="9" fontId="3" fillId="8" borderId="1" xfId="2" applyFont="1" applyFill="1" applyBorder="1" applyAlignment="1">
      <alignment vertical="center"/>
    </xf>
    <xf numFmtId="0" fontId="7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9" fontId="2" fillId="8" borderId="1" xfId="4" applyNumberFormat="1" applyFill="1" applyBorder="1" applyAlignment="1">
      <alignment vertical="center"/>
    </xf>
    <xf numFmtId="0" fontId="3" fillId="3" borderId="1" xfId="4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0" fontId="3" fillId="4" borderId="1" xfId="4" applyFont="1" applyFill="1" applyBorder="1" applyAlignment="1">
      <alignment vertical="center"/>
    </xf>
    <xf numFmtId="9" fontId="3" fillId="0" borderId="1" xfId="2" applyFont="1" applyFill="1" applyBorder="1" applyAlignment="1">
      <alignment vertical="center"/>
    </xf>
    <xf numFmtId="0" fontId="3" fillId="4" borderId="0" xfId="4" applyFont="1" applyFill="1" applyAlignment="1">
      <alignment horizontal="center" vertical="center"/>
    </xf>
    <xf numFmtId="10" fontId="3" fillId="2" borderId="1" xfId="2" applyNumberFormat="1" applyFont="1" applyFill="1" applyBorder="1" applyAlignment="1">
      <alignment vertical="center"/>
    </xf>
    <xf numFmtId="0" fontId="2" fillId="5" borderId="0" xfId="4" applyFill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7" fillId="5" borderId="1" xfId="4" applyFont="1" applyFill="1" applyBorder="1" applyAlignment="1">
      <alignment horizontal="center" vertical="center" wrapText="1"/>
    </xf>
    <xf numFmtId="164" fontId="7" fillId="5" borderId="1" xfId="3" applyFont="1" applyFill="1" applyBorder="1" applyAlignment="1">
      <alignment vertical="center"/>
    </xf>
    <xf numFmtId="0" fontId="3" fillId="5" borderId="1" xfId="4" applyFont="1" applyFill="1" applyBorder="1" applyAlignment="1">
      <alignment vertical="center"/>
    </xf>
    <xf numFmtId="167" fontId="7" fillId="5" borderId="1" xfId="3" applyNumberFormat="1" applyFont="1" applyFill="1" applyBorder="1" applyAlignment="1">
      <alignment vertical="center"/>
    </xf>
    <xf numFmtId="0" fontId="7" fillId="2" borderId="0" xfId="4" applyFont="1" applyFill="1" applyAlignment="1">
      <alignment horizontal="left" vertical="center" wrapText="1"/>
    </xf>
    <xf numFmtId="0" fontId="6" fillId="2" borderId="4" xfId="4" applyFont="1" applyFill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/>
    </xf>
    <xf numFmtId="164" fontId="7" fillId="2" borderId="6" xfId="3" applyFont="1" applyFill="1" applyBorder="1" applyAlignment="1">
      <alignment horizontal="center" vertical="center"/>
    </xf>
    <xf numFmtId="0" fontId="2" fillId="2" borderId="7" xfId="4" applyFill="1" applyBorder="1" applyAlignment="1">
      <alignment horizontal="center" vertical="center"/>
    </xf>
    <xf numFmtId="167" fontId="3" fillId="2" borderId="8" xfId="3" applyNumberFormat="1" applyFont="1" applyFill="1" applyBorder="1" applyAlignment="1">
      <alignment vertical="center"/>
    </xf>
    <xf numFmtId="164" fontId="10" fillId="2" borderId="0" xfId="4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4" fontId="7" fillId="2" borderId="8" xfId="3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9" xfId="4" applyFill="1" applyBorder="1" applyAlignment="1">
      <alignment horizontal="center" vertical="center"/>
    </xf>
    <xf numFmtId="0" fontId="8" fillId="8" borderId="10" xfId="4" applyFont="1" applyFill="1" applyBorder="1" applyAlignment="1">
      <alignment vertical="center" wrapText="1"/>
    </xf>
    <xf numFmtId="0" fontId="11" fillId="8" borderId="10" xfId="4" applyFont="1" applyFill="1" applyBorder="1" applyAlignment="1">
      <alignment vertical="center"/>
    </xf>
    <xf numFmtId="10" fontId="8" fillId="8" borderId="11" xfId="2" applyNumberFormat="1" applyFont="1" applyFill="1" applyBorder="1" applyAlignment="1">
      <alignment vertical="center"/>
    </xf>
    <xf numFmtId="0" fontId="7" fillId="2" borderId="0" xfId="4" applyFont="1" applyFill="1" applyAlignment="1">
      <alignment vertical="center" wrapText="1"/>
    </xf>
    <xf numFmtId="167" fontId="3" fillId="2" borderId="0" xfId="3" applyNumberFormat="1" applyFont="1" applyFill="1" applyAlignment="1">
      <alignment vertical="center"/>
    </xf>
    <xf numFmtId="9" fontId="7" fillId="5" borderId="1" xfId="2" applyFont="1" applyFill="1" applyBorder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4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6" fillId="5" borderId="0" xfId="2" applyFont="1" applyFill="1" applyBorder="1" applyAlignment="1">
      <alignment vertical="center"/>
    </xf>
    <xf numFmtId="9" fontId="2" fillId="5" borderId="0" xfId="4" applyNumberForma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4" applyNumberFormat="1" applyFont="1" applyFill="1" applyAlignment="1">
      <alignment horizontal="center" vertical="center"/>
    </xf>
    <xf numFmtId="9" fontId="7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9" fontId="7" fillId="2" borderId="0" xfId="2" applyFont="1" applyFill="1" applyAlignment="1">
      <alignment vertical="center" wrapText="1"/>
    </xf>
    <xf numFmtId="9" fontId="2" fillId="5" borderId="1" xfId="4" applyNumberFormat="1" applyFill="1" applyBorder="1" applyAlignment="1">
      <alignment vertical="center"/>
    </xf>
    <xf numFmtId="164" fontId="2" fillId="5" borderId="0" xfId="4" applyNumberFormat="1" applyFill="1" applyAlignment="1">
      <alignment vertical="center"/>
    </xf>
    <xf numFmtId="9" fontId="2" fillId="5" borderId="0" xfId="2" applyFill="1" applyAlignment="1">
      <alignment vertical="center"/>
    </xf>
    <xf numFmtId="164" fontId="3" fillId="2" borderId="0" xfId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horizontal="center" vertical="center"/>
    </xf>
    <xf numFmtId="164" fontId="2" fillId="2" borderId="0" xfId="1" applyFill="1"/>
    <xf numFmtId="9" fontId="2" fillId="2" borderId="0" xfId="2" applyFill="1"/>
    <xf numFmtId="2" fontId="2" fillId="2" borderId="0" xfId="4" applyNumberFormat="1" applyFill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9" fontId="3" fillId="8" borderId="0" xfId="2" applyFont="1" applyFill="1" applyBorder="1" applyAlignment="1">
      <alignment vertical="center"/>
    </xf>
    <xf numFmtId="9" fontId="3" fillId="0" borderId="1" xfId="4" applyNumberFormat="1" applyFont="1" applyBorder="1" applyAlignment="1">
      <alignment vertical="center"/>
    </xf>
    <xf numFmtId="164" fontId="3" fillId="0" borderId="1" xfId="4" applyNumberFormat="1" applyFont="1" applyBorder="1" applyAlignment="1">
      <alignment vertical="center"/>
    </xf>
    <xf numFmtId="9" fontId="3" fillId="0" borderId="1" xfId="4" applyNumberFormat="1" applyFont="1" applyBorder="1" applyAlignment="1">
      <alignment horizontal="center" vertical="center"/>
    </xf>
    <xf numFmtId="164" fontId="3" fillId="0" borderId="1" xfId="1" applyFont="1" applyFill="1" applyBorder="1" applyAlignment="1">
      <alignment vertical="center"/>
    </xf>
    <xf numFmtId="0" fontId="7" fillId="0" borderId="1" xfId="4" applyFont="1" applyBorder="1" applyAlignment="1">
      <alignment vertical="center"/>
    </xf>
    <xf numFmtId="0" fontId="3" fillId="0" borderId="0" xfId="4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9" fontId="3" fillId="0" borderId="1" xfId="2" applyFont="1" applyFill="1" applyBorder="1" applyAlignment="1">
      <alignment horizontal="center" vertical="center"/>
    </xf>
    <xf numFmtId="0" fontId="3" fillId="9" borderId="1" xfId="4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7" fillId="9" borderId="1" xfId="4" applyFont="1" applyFill="1" applyBorder="1" applyAlignment="1">
      <alignment vertical="center" wrapText="1"/>
    </xf>
    <xf numFmtId="0" fontId="3" fillId="9" borderId="1" xfId="4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167" fontId="3" fillId="2" borderId="0" xfId="2" applyNumberFormat="1" applyFont="1" applyFill="1" applyBorder="1" applyAlignment="1">
      <alignment vertical="center"/>
    </xf>
    <xf numFmtId="167" fontId="3" fillId="2" borderId="0" xfId="4" applyNumberFormat="1" applyFont="1" applyFill="1" applyAlignment="1">
      <alignment vertical="center"/>
    </xf>
    <xf numFmtId="167" fontId="0" fillId="2" borderId="0" xfId="2" applyNumberFormat="1" applyFont="1" applyFill="1" applyBorder="1" applyAlignment="1">
      <alignment vertical="center"/>
    </xf>
    <xf numFmtId="10" fontId="0" fillId="2" borderId="0" xfId="2" applyNumberFormat="1" applyFont="1" applyFill="1" applyBorder="1" applyAlignment="1">
      <alignment vertical="center"/>
    </xf>
    <xf numFmtId="0" fontId="1" fillId="2" borderId="0" xfId="4" applyFont="1" applyFill="1" applyAlignment="1">
      <alignment horizontal="center" vertical="center"/>
    </xf>
    <xf numFmtId="0" fontId="1" fillId="2" borderId="1" xfId="4" applyFont="1" applyFill="1" applyBorder="1" applyAlignment="1">
      <alignment horizontal="center" vertical="center"/>
    </xf>
    <xf numFmtId="0" fontId="1" fillId="9" borderId="1" xfId="4" applyFont="1" applyFill="1" applyBorder="1" applyAlignment="1">
      <alignment vertical="center" wrapText="1"/>
    </xf>
    <xf numFmtId="0" fontId="1" fillId="2" borderId="1" xfId="4" applyFont="1" applyFill="1" applyBorder="1" applyAlignment="1">
      <alignment vertical="center"/>
    </xf>
    <xf numFmtId="9" fontId="1" fillId="2" borderId="1" xfId="2" applyFont="1" applyFill="1" applyBorder="1" applyAlignment="1">
      <alignment vertical="center"/>
    </xf>
    <xf numFmtId="164" fontId="1" fillId="2" borderId="1" xfId="3" applyFont="1" applyFill="1" applyBorder="1" applyAlignment="1">
      <alignment vertical="center"/>
    </xf>
    <xf numFmtId="9" fontId="1" fillId="2" borderId="1" xfId="4" applyNumberFormat="1" applyFont="1" applyFill="1" applyBorder="1" applyAlignment="1">
      <alignment vertical="center"/>
    </xf>
    <xf numFmtId="164" fontId="1" fillId="2" borderId="1" xfId="4" applyNumberFormat="1" applyFont="1" applyFill="1" applyBorder="1" applyAlignment="1">
      <alignment vertical="center"/>
    </xf>
    <xf numFmtId="9" fontId="1" fillId="2" borderId="1" xfId="4" applyNumberFormat="1" applyFont="1" applyFill="1" applyBorder="1" applyAlignment="1">
      <alignment horizontal="center" vertical="center"/>
    </xf>
    <xf numFmtId="9" fontId="1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vertical="center"/>
    </xf>
    <xf numFmtId="9" fontId="1" fillId="0" borderId="1" xfId="2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9" fontId="1" fillId="2" borderId="0" xfId="2" applyFont="1" applyFill="1" applyBorder="1" applyAlignment="1">
      <alignment vertical="center"/>
    </xf>
    <xf numFmtId="9" fontId="1" fillId="2" borderId="0" xfId="4" applyNumberFormat="1" applyFont="1" applyFill="1" applyAlignment="1">
      <alignment vertical="center"/>
    </xf>
    <xf numFmtId="2" fontId="1" fillId="2" borderId="0" xfId="4" applyNumberFormat="1" applyFont="1" applyFill="1" applyAlignment="1">
      <alignment vertical="center"/>
    </xf>
    <xf numFmtId="164" fontId="1" fillId="2" borderId="0" xfId="1" applyFont="1" applyFill="1" applyAlignment="1">
      <alignment vertical="center"/>
    </xf>
    <xf numFmtId="164" fontId="1" fillId="2" borderId="0" xfId="4" applyNumberFormat="1" applyFont="1" applyFill="1" applyAlignment="1">
      <alignment vertical="center"/>
    </xf>
    <xf numFmtId="9" fontId="1" fillId="2" borderId="0" xfId="2" applyFont="1" applyFill="1" applyAlignment="1">
      <alignment vertical="center"/>
    </xf>
    <xf numFmtId="0" fontId="1" fillId="2" borderId="0" xfId="4" applyFont="1" applyFill="1" applyAlignment="1">
      <alignment vertical="center"/>
    </xf>
    <xf numFmtId="0" fontId="3" fillId="8" borderId="1" xfId="4" applyFont="1" applyFill="1" applyBorder="1" applyAlignment="1">
      <alignment horizontal="center" vertical="center"/>
    </xf>
    <xf numFmtId="0" fontId="3" fillId="8" borderId="1" xfId="4" applyFont="1" applyFill="1" applyBorder="1" applyAlignment="1">
      <alignment vertical="center" wrapText="1"/>
    </xf>
    <xf numFmtId="0" fontId="3" fillId="8" borderId="1" xfId="4" applyFont="1" applyFill="1" applyBorder="1" applyAlignment="1">
      <alignment vertical="center"/>
    </xf>
    <xf numFmtId="164" fontId="3" fillId="8" borderId="1" xfId="3" applyFont="1" applyFill="1" applyBorder="1" applyAlignment="1">
      <alignment vertical="center"/>
    </xf>
    <xf numFmtId="164" fontId="3" fillId="8" borderId="1" xfId="4" applyNumberFormat="1" applyFont="1" applyFill="1" applyBorder="1" applyAlignment="1">
      <alignment vertical="center"/>
    </xf>
    <xf numFmtId="9" fontId="3" fillId="8" borderId="1" xfId="4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vertical="center"/>
    </xf>
    <xf numFmtId="9" fontId="2" fillId="8" borderId="0" xfId="4" applyNumberFormat="1" applyFill="1" applyAlignment="1">
      <alignment vertical="center"/>
    </xf>
    <xf numFmtId="2" fontId="2" fillId="8" borderId="0" xfId="4" applyNumberFormat="1" applyFill="1" applyAlignment="1">
      <alignment vertical="center"/>
    </xf>
    <xf numFmtId="9" fontId="2" fillId="8" borderId="0" xfId="2" applyFill="1" applyAlignment="1">
      <alignment vertical="center"/>
    </xf>
    <xf numFmtId="0" fontId="0" fillId="8" borderId="0" xfId="4" applyFont="1" applyFill="1" applyAlignment="1">
      <alignment horizontal="center" vertical="center"/>
    </xf>
    <xf numFmtId="9" fontId="2" fillId="8" borderId="0" xfId="2" applyFill="1" applyBorder="1" applyAlignment="1">
      <alignment vertical="center"/>
    </xf>
    <xf numFmtId="164" fontId="2" fillId="8" borderId="0" xfId="1" applyFill="1" applyAlignment="1">
      <alignment vertical="center"/>
    </xf>
    <xf numFmtId="164" fontId="2" fillId="8" borderId="0" xfId="4" applyNumberFormat="1" applyFill="1" applyAlignment="1">
      <alignment vertical="center"/>
    </xf>
    <xf numFmtId="0" fontId="2" fillId="8" borderId="0" xfId="4" applyFill="1" applyAlignment="1">
      <alignment vertical="center"/>
    </xf>
    <xf numFmtId="0" fontId="7" fillId="2" borderId="0" xfId="4" applyFont="1" applyFill="1" applyAlignment="1">
      <alignment horizontal="left" vertical="center" wrapText="1"/>
    </xf>
    <xf numFmtId="0" fontId="1" fillId="9" borderId="1" xfId="4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7" fillId="7" borderId="2" xfId="3" applyFont="1" applyFill="1" applyBorder="1" applyAlignment="1">
      <alignment horizontal="center" vertical="center" wrapText="1"/>
    </xf>
    <xf numFmtId="164" fontId="7" fillId="7" borderId="3" xfId="3" applyFont="1" applyFill="1" applyBorder="1" applyAlignment="1">
      <alignment horizontal="center" vertical="center" wrapText="1"/>
    </xf>
    <xf numFmtId="164" fontId="7" fillId="7" borderId="1" xfId="3" applyFont="1" applyFill="1" applyBorder="1" applyAlignment="1">
      <alignment horizontal="center" vertical="center" wrapText="1"/>
    </xf>
    <xf numFmtId="164" fontId="7" fillId="4" borderId="2" xfId="3" applyFont="1" applyFill="1" applyBorder="1" applyAlignment="1">
      <alignment horizontal="center" vertical="center" wrapText="1"/>
    </xf>
    <xf numFmtId="164" fontId="7" fillId="4" borderId="3" xfId="3" applyFont="1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375"/>
  <sheetViews>
    <sheetView showZeros="0" tabSelected="1" view="pageBreakPreview" zoomScale="93" zoomScaleNormal="93" zoomScaleSheetLayoutView="93" workbookViewId="0">
      <pane xSplit="6" ySplit="3" topLeftCell="G354" activePane="bottomRight" state="frozen"/>
      <selection pane="topRight"/>
      <selection pane="bottomLeft"/>
      <selection pane="bottomRight" activeCell="O80" sqref="O80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42578125" style="10" customWidth="1"/>
    <col min="7" max="7" width="5.85546875" style="3" customWidth="1"/>
    <col min="8" max="8" width="17.42578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3" customWidth="1"/>
    <col min="14" max="14" width="18" style="3" customWidth="1"/>
    <col min="15" max="15" width="8.28515625" style="11" customWidth="1"/>
    <col min="16" max="16" width="14" style="12" customWidth="1"/>
    <col min="17" max="17" width="8.42578125" style="13" hidden="1" customWidth="1"/>
    <col min="18" max="18" width="11.140625" style="14" customWidth="1"/>
    <col min="19" max="19" width="11.7109375" style="14" hidden="1" customWidth="1"/>
    <col min="20" max="20" width="9.140625" style="14" customWidth="1"/>
    <col min="21" max="21" width="15.42578125" style="14" customWidth="1"/>
    <col min="22" max="23" width="9.140625" style="14" hidden="1" customWidth="1"/>
    <col min="24" max="24" width="13.7109375" style="14" hidden="1" customWidth="1"/>
    <col min="25" max="25" width="12.42578125" style="14" hidden="1" customWidth="1"/>
    <col min="26" max="26" width="9.140625" style="14" hidden="1" customWidth="1"/>
    <col min="27" max="27" width="15.28515625" style="15" hidden="1" customWidth="1"/>
    <col min="28" max="28" width="16.42578125" style="14" hidden="1" customWidth="1"/>
    <col min="29" max="29" width="11.42578125" style="13" hidden="1" customWidth="1"/>
    <col min="30" max="30" width="13.42578125" style="14" hidden="1" customWidth="1"/>
    <col min="31" max="31" width="12.28515625" style="14" hidden="1" customWidth="1"/>
    <col min="32" max="47" width="9.140625" style="14" hidden="1" customWidth="1"/>
    <col min="48" max="53" width="9.140625" style="14" customWidth="1"/>
    <col min="54" max="16384" width="9.140625" style="14"/>
  </cols>
  <sheetData>
    <row r="1" spans="1:47" ht="38.25" customHeight="1">
      <c r="B1" s="214" t="s">
        <v>0</v>
      </c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59"/>
    </row>
    <row r="2" spans="1:47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215" t="s">
        <v>6</v>
      </c>
      <c r="H2" s="216"/>
      <c r="I2" s="217" t="s">
        <v>7</v>
      </c>
      <c r="J2" s="217"/>
      <c r="K2" s="217" t="s">
        <v>8</v>
      </c>
      <c r="L2" s="217"/>
      <c r="M2" s="217" t="s">
        <v>364</v>
      </c>
      <c r="N2" s="217"/>
      <c r="O2" s="218" t="s">
        <v>9</v>
      </c>
      <c r="P2" s="219"/>
      <c r="Q2" s="60"/>
      <c r="R2" s="172" t="s">
        <v>10</v>
      </c>
      <c r="S2" s="172" t="s">
        <v>366</v>
      </c>
      <c r="T2" s="213" t="s">
        <v>365</v>
      </c>
      <c r="U2" s="213"/>
      <c r="W2" s="1" t="s">
        <v>363</v>
      </c>
      <c r="Y2" s="69" t="s">
        <v>11</v>
      </c>
      <c r="AA2" s="70"/>
      <c r="AC2" s="71" t="s">
        <v>12</v>
      </c>
      <c r="AD2" s="72" t="s">
        <v>13</v>
      </c>
      <c r="AE2" s="72" t="s">
        <v>14</v>
      </c>
    </row>
    <row r="3" spans="1:47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20" t="s">
        <v>4</v>
      </c>
      <c r="N3" s="20" t="s">
        <v>3</v>
      </c>
      <c r="O3" s="47"/>
      <c r="P3" s="48"/>
      <c r="Q3" s="61"/>
      <c r="R3" s="73"/>
      <c r="S3" s="73"/>
      <c r="T3" s="171" t="s">
        <v>4</v>
      </c>
      <c r="U3" s="171" t="s">
        <v>3</v>
      </c>
      <c r="Y3" s="73"/>
      <c r="AA3" s="70"/>
      <c r="AC3" s="74"/>
    </row>
    <row r="4" spans="1:47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24"/>
      <c r="N4" s="24"/>
      <c r="O4" s="42"/>
      <c r="P4" s="49"/>
      <c r="Q4" s="62"/>
      <c r="R4" s="73"/>
      <c r="S4" s="73"/>
      <c r="T4" s="75"/>
      <c r="U4" s="75"/>
      <c r="Y4" s="75"/>
    </row>
    <row r="5" spans="1:47" s="2" customFormat="1" ht="21.95" customHeight="1">
      <c r="A5" s="26"/>
      <c r="B5" s="27" t="s">
        <v>15</v>
      </c>
      <c r="C5" s="28" t="s">
        <v>16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30"/>
      <c r="N5" s="30"/>
      <c r="O5" s="51"/>
      <c r="P5" s="52"/>
      <c r="Q5" s="63"/>
      <c r="R5" s="76"/>
      <c r="S5" s="76"/>
      <c r="T5" s="76"/>
      <c r="U5" s="76"/>
      <c r="Y5" s="76"/>
      <c r="AA5" s="77"/>
      <c r="AC5" s="78"/>
    </row>
    <row r="6" spans="1:47">
      <c r="A6" s="31" t="s">
        <v>17</v>
      </c>
      <c r="B6" s="20" t="s">
        <v>18</v>
      </c>
      <c r="C6" s="23" t="s">
        <v>19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32"/>
      <c r="N6" s="33"/>
      <c r="O6" s="42"/>
      <c r="P6" s="49">
        <f>O6*F6</f>
        <v>0</v>
      </c>
      <c r="Q6" s="62">
        <v>1</v>
      </c>
      <c r="R6" s="79">
        <f>G6+I6+K6+O6</f>
        <v>1</v>
      </c>
      <c r="S6" s="79">
        <v>1</v>
      </c>
      <c r="T6" s="79">
        <f>Q6-R6</f>
        <v>0</v>
      </c>
      <c r="U6" s="79"/>
      <c r="V6" s="64"/>
      <c r="W6" s="64" t="e">
        <f>G6+I6+#REF!+O6</f>
        <v>#REF!</v>
      </c>
      <c r="X6" s="152" t="e">
        <f>H6+J6+#REF!+P6</f>
        <v>#REF!</v>
      </c>
      <c r="Y6" s="79"/>
      <c r="Z6" s="64"/>
      <c r="AA6" s="15">
        <f t="shared" ref="AA6:AA69" si="0">H6+J6+L6+N6</f>
        <v>48032000.000000007</v>
      </c>
      <c r="AB6" s="80">
        <f t="shared" ref="AB6:AB69" si="1">F6-AA6</f>
        <v>0</v>
      </c>
      <c r="AC6" s="13" t="e">
        <f>G6+I6+#REF!+O6</f>
        <v>#REF!</v>
      </c>
      <c r="AD6" s="64">
        <v>1</v>
      </c>
      <c r="AE6" s="64" t="e">
        <f>AC6-AD6</f>
        <v>#REF!</v>
      </c>
      <c r="AU6" s="64">
        <f>G6+I6+K6+M6</f>
        <v>1</v>
      </c>
    </row>
    <row r="7" spans="1:47" s="3" customFormat="1">
      <c r="A7" s="8" t="s">
        <v>17</v>
      </c>
      <c r="B7" s="20" t="s">
        <v>20</v>
      </c>
      <c r="C7" s="23" t="s">
        <v>21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0.1</v>
      </c>
      <c r="L7" s="33">
        <f>K7*F7</f>
        <v>4803200</v>
      </c>
      <c r="M7" s="55"/>
      <c r="N7" s="33"/>
      <c r="O7" s="43">
        <f>M7</f>
        <v>0</v>
      </c>
      <c r="P7" s="49">
        <f>N7</f>
        <v>0</v>
      </c>
      <c r="Q7" s="65">
        <v>1</v>
      </c>
      <c r="R7" s="79">
        <f>G7+I7+K7+O7</f>
        <v>1</v>
      </c>
      <c r="S7" s="79">
        <v>1</v>
      </c>
      <c r="T7" s="79">
        <f t="shared" ref="T7:T70" si="2">Q7-R7</f>
        <v>0</v>
      </c>
      <c r="U7" s="79"/>
      <c r="V7" s="64"/>
      <c r="W7" s="64" t="e">
        <f>G7+I7+#REF!+O7</f>
        <v>#REF!</v>
      </c>
      <c r="X7" s="152" t="e">
        <f>H7+J7+#REF!+P7</f>
        <v>#REF!</v>
      </c>
      <c r="Y7" s="79"/>
      <c r="Z7" s="64"/>
      <c r="AA7" s="15">
        <f t="shared" si="0"/>
        <v>48032000</v>
      </c>
      <c r="AB7" s="80">
        <f t="shared" si="1"/>
        <v>0</v>
      </c>
      <c r="AC7" s="13" t="e">
        <f>G7+I7+#REF!+O7</f>
        <v>#REF!</v>
      </c>
      <c r="AD7" s="64">
        <v>1</v>
      </c>
      <c r="AE7" s="64" t="e">
        <f t="shared" ref="AE7:AE70" si="3">AC7-AD7</f>
        <v>#REF!</v>
      </c>
      <c r="AU7" s="64">
        <f>G7+I7+K7+M7</f>
        <v>1</v>
      </c>
    </row>
    <row r="8" spans="1:47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24">
        <v>0</v>
      </c>
      <c r="N8" s="24"/>
      <c r="O8" s="42"/>
      <c r="P8" s="49">
        <f t="shared" ref="P8:P18" si="4">O8*F8</f>
        <v>0</v>
      </c>
      <c r="Q8" s="62"/>
      <c r="R8" s="79">
        <f>G8+I8+K8+M8</f>
        <v>0</v>
      </c>
      <c r="S8" s="79">
        <v>0</v>
      </c>
      <c r="T8" s="79">
        <f t="shared" si="2"/>
        <v>0</v>
      </c>
      <c r="U8" s="79"/>
      <c r="V8" s="64"/>
      <c r="W8" s="64" t="e">
        <f>G8+I8+#REF!+O8</f>
        <v>#REF!</v>
      </c>
      <c r="X8" s="152" t="e">
        <f>H8+J8+#REF!+P8</f>
        <v>#REF!</v>
      </c>
      <c r="Y8" s="79"/>
      <c r="Z8" s="64"/>
      <c r="AA8" s="15">
        <f t="shared" si="0"/>
        <v>0</v>
      </c>
      <c r="AB8" s="80">
        <f t="shared" si="1"/>
        <v>0</v>
      </c>
      <c r="AC8" s="13" t="e">
        <f>G8+I8+#REF!+O8</f>
        <v>#REF!</v>
      </c>
      <c r="AD8" s="64">
        <v>0</v>
      </c>
      <c r="AE8" s="64" t="e">
        <f t="shared" si="3"/>
        <v>#REF!</v>
      </c>
    </row>
    <row r="9" spans="1:47" s="2" customFormat="1" ht="21.95" customHeight="1">
      <c r="A9" s="26"/>
      <c r="B9" s="27" t="s">
        <v>22</v>
      </c>
      <c r="C9" s="28" t="s">
        <v>23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30">
        <v>0</v>
      </c>
      <c r="N9" s="30"/>
      <c r="O9" s="51"/>
      <c r="P9" s="52">
        <f t="shared" si="4"/>
        <v>0</v>
      </c>
      <c r="Q9" s="63"/>
      <c r="R9" s="81">
        <f>G9+I9+K9+M9</f>
        <v>0</v>
      </c>
      <c r="S9" s="81">
        <v>0</v>
      </c>
      <c r="T9" s="79">
        <f t="shared" si="2"/>
        <v>0</v>
      </c>
      <c r="U9" s="79"/>
      <c r="V9" s="66"/>
      <c r="W9" s="66" t="e">
        <f>G9+I9+#REF!+O9</f>
        <v>#REF!</v>
      </c>
      <c r="X9" s="152" t="e">
        <f>H9+J9+#REF!+P9</f>
        <v>#REF!</v>
      </c>
      <c r="Y9" s="81"/>
      <c r="Z9" s="66"/>
      <c r="AA9" s="77">
        <f t="shared" si="0"/>
        <v>0</v>
      </c>
      <c r="AB9" s="82">
        <f t="shared" si="1"/>
        <v>0</v>
      </c>
      <c r="AC9" s="78" t="e">
        <f>G9+I9+#REF!+O9</f>
        <v>#REF!</v>
      </c>
      <c r="AD9" s="66">
        <v>0</v>
      </c>
      <c r="AE9" s="64" t="e">
        <f t="shared" si="3"/>
        <v>#REF!</v>
      </c>
    </row>
    <row r="10" spans="1:47" s="4" customFormat="1" ht="21.95" customHeight="1">
      <c r="A10" s="36"/>
      <c r="B10" s="37" t="s">
        <v>24</v>
      </c>
      <c r="C10" s="38" t="s">
        <v>25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40">
        <v>0</v>
      </c>
      <c r="N10" s="40"/>
      <c r="O10" s="57"/>
      <c r="P10" s="58">
        <f t="shared" si="4"/>
        <v>0</v>
      </c>
      <c r="Q10" s="67"/>
      <c r="R10" s="83">
        <f>G10+I10+K10+M10</f>
        <v>0</v>
      </c>
      <c r="S10" s="83">
        <v>0</v>
      </c>
      <c r="T10" s="79">
        <f t="shared" si="2"/>
        <v>0</v>
      </c>
      <c r="U10" s="79"/>
      <c r="V10" s="68"/>
      <c r="W10" s="68" t="e">
        <f>G10+I10+#REF!+O10</f>
        <v>#REF!</v>
      </c>
      <c r="X10" s="152" t="e">
        <f>H10+J10+#REF!+P10</f>
        <v>#REF!</v>
      </c>
      <c r="Y10" s="83"/>
      <c r="Z10" s="68"/>
      <c r="AA10" s="84">
        <f t="shared" si="0"/>
        <v>0</v>
      </c>
      <c r="AB10" s="85">
        <f t="shared" si="1"/>
        <v>0</v>
      </c>
      <c r="AC10" s="86" t="e">
        <f>G10+I10+#REF!+O10</f>
        <v>#REF!</v>
      </c>
      <c r="AD10" s="68">
        <v>0</v>
      </c>
      <c r="AE10" s="64" t="e">
        <f t="shared" si="3"/>
        <v>#REF!</v>
      </c>
    </row>
    <row r="11" spans="1:47">
      <c r="A11" s="31" t="s">
        <v>26</v>
      </c>
      <c r="B11" s="20" t="s">
        <v>18</v>
      </c>
      <c r="C11" s="23" t="s">
        <v>27</v>
      </c>
      <c r="D11" s="24"/>
      <c r="E11" s="42">
        <v>0.02</v>
      </c>
      <c r="F11" s="25">
        <f t="shared" ref="F11:F41" si="5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32">
        <v>0</v>
      </c>
      <c r="N11" s="33"/>
      <c r="O11" s="42"/>
      <c r="P11" s="49">
        <f t="shared" si="4"/>
        <v>0</v>
      </c>
      <c r="Q11" s="62">
        <v>1</v>
      </c>
      <c r="R11" s="79">
        <f t="shared" ref="R11:R41" si="6">G11+I11+K11+O11</f>
        <v>1</v>
      </c>
      <c r="S11" s="79">
        <v>1</v>
      </c>
      <c r="T11" s="79">
        <f t="shared" si="2"/>
        <v>0</v>
      </c>
      <c r="U11" s="79"/>
      <c r="V11" s="64"/>
      <c r="W11" s="64" t="e">
        <f>G11+I11+#REF!+O11</f>
        <v>#REF!</v>
      </c>
      <c r="X11" s="152" t="e">
        <f>H11+J11+#REF!+P11</f>
        <v>#REF!</v>
      </c>
      <c r="Y11" s="79"/>
      <c r="Z11" s="64"/>
      <c r="AA11" s="15">
        <f t="shared" si="0"/>
        <v>5187456.0000000019</v>
      </c>
      <c r="AB11" s="80">
        <f t="shared" si="1"/>
        <v>0</v>
      </c>
      <c r="AC11" s="13" t="e">
        <f>G11+I11+#REF!+O11</f>
        <v>#REF!</v>
      </c>
      <c r="AD11" s="64">
        <v>1</v>
      </c>
      <c r="AE11" s="64" t="e">
        <f t="shared" si="3"/>
        <v>#REF!</v>
      </c>
      <c r="AU11" s="64">
        <f t="shared" ref="AU11:AU41" si="7">G11+I11+K11+M11</f>
        <v>1</v>
      </c>
    </row>
    <row r="12" spans="1:47">
      <c r="A12" s="31" t="s">
        <v>26</v>
      </c>
      <c r="B12" s="20" t="s">
        <v>20</v>
      </c>
      <c r="C12" s="23" t="s">
        <v>28</v>
      </c>
      <c r="D12" s="24"/>
      <c r="E12" s="42">
        <v>7.0000000000000007E-2</v>
      </c>
      <c r="F12" s="25">
        <f t="shared" si="5"/>
        <v>18156096.000000004</v>
      </c>
      <c r="G12" s="32">
        <v>1</v>
      </c>
      <c r="H12" s="33">
        <f t="shared" ref="H12:H41" si="8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32">
        <v>0</v>
      </c>
      <c r="N12" s="33"/>
      <c r="O12" s="42"/>
      <c r="P12" s="49">
        <f t="shared" si="4"/>
        <v>0</v>
      </c>
      <c r="Q12" s="62">
        <v>1</v>
      </c>
      <c r="R12" s="79">
        <f t="shared" si="6"/>
        <v>1</v>
      </c>
      <c r="S12" s="79">
        <v>1</v>
      </c>
      <c r="T12" s="79">
        <f t="shared" si="2"/>
        <v>0</v>
      </c>
      <c r="U12" s="79"/>
      <c r="V12" s="64"/>
      <c r="W12" s="64" t="e">
        <f>G12+I12+#REF!+O12</f>
        <v>#REF!</v>
      </c>
      <c r="X12" s="152" t="e">
        <f>H12+J12+#REF!+P12</f>
        <v>#REF!</v>
      </c>
      <c r="Y12" s="79"/>
      <c r="Z12" s="64"/>
      <c r="AA12" s="15">
        <f t="shared" si="0"/>
        <v>18156096.000000004</v>
      </c>
      <c r="AB12" s="80">
        <f t="shared" si="1"/>
        <v>0</v>
      </c>
      <c r="AC12" s="13" t="e">
        <f>G12+I12+#REF!+O12</f>
        <v>#REF!</v>
      </c>
      <c r="AD12" s="64">
        <v>1</v>
      </c>
      <c r="AE12" s="64" t="e">
        <f t="shared" si="3"/>
        <v>#REF!</v>
      </c>
      <c r="AU12" s="64">
        <f t="shared" si="7"/>
        <v>1</v>
      </c>
    </row>
    <row r="13" spans="1:47">
      <c r="A13" s="31" t="s">
        <v>26</v>
      </c>
      <c r="B13" s="20" t="s">
        <v>29</v>
      </c>
      <c r="C13" s="23" t="s">
        <v>30</v>
      </c>
      <c r="D13" s="24"/>
      <c r="E13" s="42">
        <v>0.02</v>
      </c>
      <c r="F13" s="25">
        <f t="shared" si="5"/>
        <v>5187456.0000000009</v>
      </c>
      <c r="G13" s="32">
        <v>0.9</v>
      </c>
      <c r="H13" s="33">
        <f t="shared" si="8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32">
        <v>0</v>
      </c>
      <c r="N13" s="33"/>
      <c r="O13" s="42"/>
      <c r="P13" s="49">
        <f t="shared" si="4"/>
        <v>0</v>
      </c>
      <c r="Q13" s="62">
        <v>1</v>
      </c>
      <c r="R13" s="79">
        <f t="shared" si="6"/>
        <v>1</v>
      </c>
      <c r="S13" s="79">
        <v>1</v>
      </c>
      <c r="T13" s="79">
        <f t="shared" si="2"/>
        <v>0</v>
      </c>
      <c r="U13" s="79"/>
      <c r="V13" s="64"/>
      <c r="W13" s="64" t="e">
        <f>G13+I13+#REF!+O13</f>
        <v>#REF!</v>
      </c>
      <c r="X13" s="152" t="e">
        <f>H13+J13+#REF!+P13</f>
        <v>#REF!</v>
      </c>
      <c r="Y13" s="79"/>
      <c r="Z13" s="64"/>
      <c r="AA13" s="15">
        <f t="shared" si="0"/>
        <v>5187456.0000000019</v>
      </c>
      <c r="AB13" s="80">
        <f t="shared" si="1"/>
        <v>0</v>
      </c>
      <c r="AC13" s="13" t="e">
        <f>G13+I13+#REF!+O13</f>
        <v>#REF!</v>
      </c>
      <c r="AD13" s="64">
        <v>1</v>
      </c>
      <c r="AE13" s="64" t="e">
        <f t="shared" si="3"/>
        <v>#REF!</v>
      </c>
      <c r="AU13" s="64">
        <f t="shared" si="7"/>
        <v>1</v>
      </c>
    </row>
    <row r="14" spans="1:47" s="3" customFormat="1">
      <c r="A14" s="8" t="s">
        <v>26</v>
      </c>
      <c r="B14" s="20" t="s">
        <v>31</v>
      </c>
      <c r="C14" s="23" t="s">
        <v>32</v>
      </c>
      <c r="D14" s="24"/>
      <c r="E14" s="42">
        <v>7.0000000000000007E-2</v>
      </c>
      <c r="F14" s="25">
        <f t="shared" si="5"/>
        <v>18156096.000000004</v>
      </c>
      <c r="G14" s="32">
        <v>0.65</v>
      </c>
      <c r="H14" s="33">
        <f t="shared" si="8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32">
        <v>0</v>
      </c>
      <c r="N14" s="33"/>
      <c r="O14" s="42"/>
      <c r="P14" s="49">
        <f t="shared" si="4"/>
        <v>0</v>
      </c>
      <c r="Q14" s="65">
        <v>1</v>
      </c>
      <c r="R14" s="79">
        <f t="shared" si="6"/>
        <v>1</v>
      </c>
      <c r="S14" s="79">
        <v>1</v>
      </c>
      <c r="T14" s="79">
        <f t="shared" si="2"/>
        <v>0</v>
      </c>
      <c r="U14" s="79"/>
      <c r="V14" s="64"/>
      <c r="W14" s="64" t="e">
        <f>G14+I14+#REF!+O14</f>
        <v>#REF!</v>
      </c>
      <c r="X14" s="152" t="e">
        <f>H14+J14+#REF!+P14</f>
        <v>#REF!</v>
      </c>
      <c r="Y14" s="79"/>
      <c r="Z14" s="64"/>
      <c r="AA14" s="12">
        <f t="shared" si="0"/>
        <v>18156096.000000004</v>
      </c>
      <c r="AB14" s="87">
        <f t="shared" si="1"/>
        <v>0</v>
      </c>
      <c r="AC14" s="13" t="e">
        <f>G14+I14+#REF!+O14</f>
        <v>#REF!</v>
      </c>
      <c r="AD14" s="64">
        <v>1</v>
      </c>
      <c r="AE14" s="64" t="e">
        <f t="shared" si="3"/>
        <v>#REF!</v>
      </c>
      <c r="AU14" s="64">
        <f t="shared" si="7"/>
        <v>1</v>
      </c>
    </row>
    <row r="15" spans="1:47" s="3" customFormat="1">
      <c r="A15" s="8" t="s">
        <v>26</v>
      </c>
      <c r="B15" s="20" t="s">
        <v>33</v>
      </c>
      <c r="C15" s="23" t="s">
        <v>34</v>
      </c>
      <c r="D15" s="24"/>
      <c r="E15" s="42">
        <v>0.02</v>
      </c>
      <c r="F15" s="25">
        <f t="shared" si="5"/>
        <v>5187456.0000000009</v>
      </c>
      <c r="G15" s="32">
        <v>0.99</v>
      </c>
      <c r="H15" s="33">
        <f t="shared" si="8"/>
        <v>5135581.4400000013</v>
      </c>
      <c r="I15" s="32">
        <v>0.01</v>
      </c>
      <c r="J15" s="33">
        <f t="shared" ref="J15:J20" si="9">+I15*$F15</f>
        <v>51874.560000000012</v>
      </c>
      <c r="K15" s="53">
        <v>0</v>
      </c>
      <c r="L15" s="33"/>
      <c r="M15" s="32">
        <v>0</v>
      </c>
      <c r="N15" s="33"/>
      <c r="O15" s="42"/>
      <c r="P15" s="49">
        <f t="shared" si="4"/>
        <v>0</v>
      </c>
      <c r="Q15" s="65">
        <v>1</v>
      </c>
      <c r="R15" s="79">
        <f t="shared" si="6"/>
        <v>1</v>
      </c>
      <c r="S15" s="79">
        <v>1</v>
      </c>
      <c r="T15" s="79">
        <f t="shared" si="2"/>
        <v>0</v>
      </c>
      <c r="U15" s="79"/>
      <c r="V15" s="64"/>
      <c r="W15" s="64" t="e">
        <f>G15+I15+#REF!+O15</f>
        <v>#REF!</v>
      </c>
      <c r="X15" s="152" t="e">
        <f>H15+J15+#REF!+P15</f>
        <v>#REF!</v>
      </c>
      <c r="Y15" s="79"/>
      <c r="Z15" s="64"/>
      <c r="AA15" s="12">
        <f t="shared" si="0"/>
        <v>5187456.0000000009</v>
      </c>
      <c r="AB15" s="87">
        <f t="shared" si="1"/>
        <v>0</v>
      </c>
      <c r="AC15" s="13" t="e">
        <f>G15+I15+#REF!+O15</f>
        <v>#REF!</v>
      </c>
      <c r="AD15" s="64">
        <v>1</v>
      </c>
      <c r="AE15" s="64" t="e">
        <f t="shared" si="3"/>
        <v>#REF!</v>
      </c>
      <c r="AU15" s="64">
        <f t="shared" si="7"/>
        <v>1</v>
      </c>
    </row>
    <row r="16" spans="1:47" s="3" customFormat="1">
      <c r="A16" s="8" t="s">
        <v>26</v>
      </c>
      <c r="B16" s="20" t="s">
        <v>35</v>
      </c>
      <c r="C16" s="23" t="s">
        <v>36</v>
      </c>
      <c r="D16" s="24"/>
      <c r="E16" s="42">
        <v>0.02</v>
      </c>
      <c r="F16" s="25">
        <f t="shared" si="5"/>
        <v>5187456.0000000009</v>
      </c>
      <c r="G16" s="32">
        <v>0.4</v>
      </c>
      <c r="H16" s="33">
        <f t="shared" si="8"/>
        <v>2074982.4000000004</v>
      </c>
      <c r="I16" s="32">
        <v>0.6</v>
      </c>
      <c r="J16" s="33">
        <f t="shared" si="9"/>
        <v>3112473.6000000006</v>
      </c>
      <c r="K16" s="53">
        <v>0</v>
      </c>
      <c r="L16" s="33"/>
      <c r="M16" s="32">
        <v>0</v>
      </c>
      <c r="N16" s="33"/>
      <c r="O16" s="42"/>
      <c r="P16" s="49">
        <f t="shared" si="4"/>
        <v>0</v>
      </c>
      <c r="Q16" s="65">
        <v>1</v>
      </c>
      <c r="R16" s="79">
        <f t="shared" si="6"/>
        <v>1</v>
      </c>
      <c r="S16" s="79">
        <v>1</v>
      </c>
      <c r="T16" s="79">
        <f t="shared" si="2"/>
        <v>0</v>
      </c>
      <c r="U16" s="79"/>
      <c r="V16" s="64"/>
      <c r="W16" s="64" t="e">
        <f>G16+I16+#REF!+O16</f>
        <v>#REF!</v>
      </c>
      <c r="X16" s="152" t="e">
        <f>H16+J16+#REF!+P16</f>
        <v>#REF!</v>
      </c>
      <c r="Y16" s="79"/>
      <c r="Z16" s="64"/>
      <c r="AA16" s="12">
        <f t="shared" si="0"/>
        <v>5187456.0000000009</v>
      </c>
      <c r="AB16" s="87">
        <f t="shared" si="1"/>
        <v>0</v>
      </c>
      <c r="AC16" s="13" t="e">
        <f>G16+I16+#REF!+O16</f>
        <v>#REF!</v>
      </c>
      <c r="AD16" s="64">
        <v>1</v>
      </c>
      <c r="AE16" s="64" t="e">
        <f t="shared" si="3"/>
        <v>#REF!</v>
      </c>
      <c r="AU16" s="64">
        <f t="shared" si="7"/>
        <v>1</v>
      </c>
    </row>
    <row r="17" spans="1:47" s="3" customFormat="1">
      <c r="A17" s="8" t="s">
        <v>26</v>
      </c>
      <c r="B17" s="20" t="s">
        <v>37</v>
      </c>
      <c r="C17" s="23" t="s">
        <v>38</v>
      </c>
      <c r="D17" s="24"/>
      <c r="E17" s="42">
        <v>7.0000000000000007E-2</v>
      </c>
      <c r="F17" s="25">
        <f t="shared" si="5"/>
        <v>18156096.000000004</v>
      </c>
      <c r="G17" s="32">
        <v>0.25</v>
      </c>
      <c r="H17" s="33">
        <f t="shared" si="8"/>
        <v>4539024.0000000009</v>
      </c>
      <c r="I17" s="32">
        <v>0.25</v>
      </c>
      <c r="J17" s="33">
        <f>+I17*F17</f>
        <v>4539024.0000000009</v>
      </c>
      <c r="K17" s="53">
        <v>0.48</v>
      </c>
      <c r="L17" s="33">
        <f>+K17*F17</f>
        <v>8714926.0800000019</v>
      </c>
      <c r="M17" s="32">
        <v>0.02</v>
      </c>
      <c r="N17" s="33">
        <f>M17*F17</f>
        <v>363121.9200000001</v>
      </c>
      <c r="O17" s="42">
        <v>0</v>
      </c>
      <c r="P17" s="49">
        <f t="shared" si="4"/>
        <v>0</v>
      </c>
      <c r="Q17" s="65">
        <v>1</v>
      </c>
      <c r="R17" s="79">
        <f t="shared" si="6"/>
        <v>0.98</v>
      </c>
      <c r="S17" s="79">
        <v>1</v>
      </c>
      <c r="T17" s="79">
        <f t="shared" si="2"/>
        <v>2.0000000000000018E-2</v>
      </c>
      <c r="U17" s="79"/>
      <c r="V17" s="64"/>
      <c r="W17" s="64" t="e">
        <f>G17+I17+#REF!+O17</f>
        <v>#REF!</v>
      </c>
      <c r="X17" s="152" t="e">
        <f>H17+J17+#REF!+P17</f>
        <v>#REF!</v>
      </c>
      <c r="Y17" s="79"/>
      <c r="Z17" s="64"/>
      <c r="AA17" s="12">
        <f t="shared" si="0"/>
        <v>18156096.000000007</v>
      </c>
      <c r="AB17" s="87">
        <f t="shared" si="1"/>
        <v>0</v>
      </c>
      <c r="AC17" s="13" t="e">
        <f>G17+I17+#REF!+O17</f>
        <v>#REF!</v>
      </c>
      <c r="AD17" s="64">
        <v>1</v>
      </c>
      <c r="AE17" s="64" t="e">
        <f t="shared" si="3"/>
        <v>#REF!</v>
      </c>
      <c r="AU17" s="64">
        <f t="shared" si="7"/>
        <v>1</v>
      </c>
    </row>
    <row r="18" spans="1:47" s="3" customFormat="1">
      <c r="A18" s="8" t="s">
        <v>26</v>
      </c>
      <c r="B18" s="20" t="s">
        <v>39</v>
      </c>
      <c r="C18" s="23" t="s">
        <v>40</v>
      </c>
      <c r="D18" s="24"/>
      <c r="E18" s="42">
        <v>0.02</v>
      </c>
      <c r="F18" s="25">
        <f t="shared" si="5"/>
        <v>5187456.0000000009</v>
      </c>
      <c r="G18" s="32">
        <v>0</v>
      </c>
      <c r="H18" s="33">
        <f t="shared" si="8"/>
        <v>0</v>
      </c>
      <c r="I18" s="32">
        <v>1</v>
      </c>
      <c r="J18" s="33">
        <f t="shared" si="9"/>
        <v>5187456.0000000009</v>
      </c>
      <c r="K18" s="53">
        <v>0</v>
      </c>
      <c r="L18" s="33">
        <f>+K18*$F18</f>
        <v>0</v>
      </c>
      <c r="M18" s="32">
        <v>0</v>
      </c>
      <c r="N18" s="33"/>
      <c r="O18" s="42"/>
      <c r="P18" s="49">
        <f t="shared" si="4"/>
        <v>0</v>
      </c>
      <c r="Q18" s="65">
        <v>1</v>
      </c>
      <c r="R18" s="79">
        <f t="shared" si="6"/>
        <v>1</v>
      </c>
      <c r="S18" s="79">
        <v>1</v>
      </c>
      <c r="T18" s="79">
        <f t="shared" si="2"/>
        <v>0</v>
      </c>
      <c r="U18" s="79"/>
      <c r="V18" s="64"/>
      <c r="W18" s="64" t="e">
        <f>G18+I18+#REF!+O18</f>
        <v>#REF!</v>
      </c>
      <c r="X18" s="152" t="e">
        <f>H18+J18+#REF!+P18</f>
        <v>#REF!</v>
      </c>
      <c r="Y18" s="79"/>
      <c r="Z18" s="64"/>
      <c r="AA18" s="12">
        <f t="shared" si="0"/>
        <v>5187456.0000000009</v>
      </c>
      <c r="AB18" s="87">
        <f t="shared" si="1"/>
        <v>0</v>
      </c>
      <c r="AC18" s="13" t="e">
        <f>G18+I18+#REF!+O18</f>
        <v>#REF!</v>
      </c>
      <c r="AD18" s="64">
        <v>1</v>
      </c>
      <c r="AE18" s="64" t="e">
        <f t="shared" si="3"/>
        <v>#REF!</v>
      </c>
      <c r="AU18" s="64">
        <f t="shared" si="7"/>
        <v>1</v>
      </c>
    </row>
    <row r="19" spans="1:47" s="3" customFormat="1">
      <c r="A19" s="8">
        <v>5</v>
      </c>
      <c r="B19" s="20" t="s">
        <v>41</v>
      </c>
      <c r="C19" s="23" t="s">
        <v>42</v>
      </c>
      <c r="D19" s="24"/>
      <c r="E19" s="42">
        <v>7.0000000000000007E-2</v>
      </c>
      <c r="F19" s="25">
        <f t="shared" si="5"/>
        <v>18156096.000000004</v>
      </c>
      <c r="G19" s="32">
        <v>0</v>
      </c>
      <c r="H19" s="33">
        <f t="shared" si="8"/>
        <v>0</v>
      </c>
      <c r="I19" s="32">
        <v>0</v>
      </c>
      <c r="J19" s="33">
        <f>+I19*F19</f>
        <v>0</v>
      </c>
      <c r="K19" s="53">
        <v>0.75</v>
      </c>
      <c r="L19" s="33">
        <f>+K19*F19-13379</f>
        <v>13603693.000000004</v>
      </c>
      <c r="M19" s="32">
        <v>0.25</v>
      </c>
      <c r="N19" s="33">
        <f>M19*F19+13379</f>
        <v>4552403.0000000009</v>
      </c>
      <c r="O19" s="42">
        <v>0.2</v>
      </c>
      <c r="P19" s="49">
        <f>O19*F19+13379</f>
        <v>3644598.2000000011</v>
      </c>
      <c r="Q19" s="65">
        <v>1</v>
      </c>
      <c r="R19" s="79">
        <f t="shared" si="6"/>
        <v>0.95</v>
      </c>
      <c r="S19" s="79">
        <v>1</v>
      </c>
      <c r="T19" s="79">
        <f t="shared" si="2"/>
        <v>5.0000000000000044E-2</v>
      </c>
      <c r="U19" s="79"/>
      <c r="V19" s="64"/>
      <c r="W19" s="64" t="e">
        <f>G19+I19+#REF!+O19</f>
        <v>#REF!</v>
      </c>
      <c r="X19" s="152" t="e">
        <f>H19+J19+#REF!+P19</f>
        <v>#REF!</v>
      </c>
      <c r="Y19" s="79"/>
      <c r="Z19" s="64"/>
      <c r="AA19" s="12">
        <f t="shared" si="0"/>
        <v>18156096.000000004</v>
      </c>
      <c r="AB19" s="87">
        <f t="shared" si="1"/>
        <v>0</v>
      </c>
      <c r="AC19" s="13" t="e">
        <f>G19+I19+#REF!+O19</f>
        <v>#REF!</v>
      </c>
      <c r="AD19" s="64">
        <v>1</v>
      </c>
      <c r="AE19" s="64" t="e">
        <f t="shared" si="3"/>
        <v>#REF!</v>
      </c>
      <c r="AU19" s="64">
        <f t="shared" si="7"/>
        <v>1</v>
      </c>
    </row>
    <row r="20" spans="1:47" s="3" customFormat="1" ht="15.75" customHeight="1">
      <c r="A20" s="8" t="s">
        <v>26</v>
      </c>
      <c r="B20" s="20" t="s">
        <v>43</v>
      </c>
      <c r="C20" s="23" t="s">
        <v>44</v>
      </c>
      <c r="D20" s="24"/>
      <c r="E20" s="42">
        <v>0.02</v>
      </c>
      <c r="F20" s="156">
        <f t="shared" si="5"/>
        <v>5187456.0000000009</v>
      </c>
      <c r="G20" s="158">
        <v>0</v>
      </c>
      <c r="H20" s="159">
        <f t="shared" si="8"/>
        <v>0</v>
      </c>
      <c r="I20" s="158">
        <v>0.5</v>
      </c>
      <c r="J20" s="159">
        <f t="shared" si="9"/>
        <v>2593728.0000000005</v>
      </c>
      <c r="K20" s="160">
        <v>0.4</v>
      </c>
      <c r="L20" s="159">
        <f>+K20*$F20</f>
        <v>2074982.4000000004</v>
      </c>
      <c r="M20" s="158">
        <v>0.1</v>
      </c>
      <c r="N20" s="159">
        <f t="shared" ref="N20:N41" si="10">M20*F20</f>
        <v>518745.60000000009</v>
      </c>
      <c r="O20" s="101">
        <v>0.05</v>
      </c>
      <c r="P20" s="161">
        <f t="shared" ref="P20:P57" si="11">O20*F20</f>
        <v>259372.80000000005</v>
      </c>
      <c r="Q20" s="65">
        <v>1</v>
      </c>
      <c r="R20" s="79">
        <f t="shared" si="6"/>
        <v>0.95000000000000007</v>
      </c>
      <c r="S20" s="79">
        <v>1</v>
      </c>
      <c r="T20" s="79">
        <f t="shared" si="2"/>
        <v>4.9999999999999933E-2</v>
      </c>
      <c r="U20" s="79"/>
      <c r="V20" s="64"/>
      <c r="W20" s="64" t="e">
        <f>G20+I20+#REF!+O20</f>
        <v>#REF!</v>
      </c>
      <c r="X20" s="152" t="e">
        <f>H20+J20+#REF!+P20</f>
        <v>#REF!</v>
      </c>
      <c r="Y20" s="79"/>
      <c r="Z20" s="64"/>
      <c r="AA20" s="12">
        <f t="shared" si="0"/>
        <v>5187456</v>
      </c>
      <c r="AB20" s="87">
        <f t="shared" si="1"/>
        <v>0</v>
      </c>
      <c r="AC20" s="13" t="e">
        <f>G20+I20+#REF!+O20</f>
        <v>#REF!</v>
      </c>
      <c r="AD20" s="64">
        <v>1</v>
      </c>
      <c r="AE20" s="64" t="e">
        <f t="shared" si="3"/>
        <v>#REF!</v>
      </c>
      <c r="AU20" s="64">
        <f t="shared" si="7"/>
        <v>1</v>
      </c>
    </row>
    <row r="21" spans="1:47" s="3" customFormat="1">
      <c r="A21" s="8" t="s">
        <v>26</v>
      </c>
      <c r="B21" s="20" t="s">
        <v>45</v>
      </c>
      <c r="C21" s="23" t="s">
        <v>46</v>
      </c>
      <c r="D21" s="24"/>
      <c r="E21" s="42">
        <v>7.0000000000000007E-2</v>
      </c>
      <c r="F21" s="156">
        <f t="shared" si="5"/>
        <v>18156096.000000004</v>
      </c>
      <c r="G21" s="158">
        <v>0.25</v>
      </c>
      <c r="H21" s="159">
        <f t="shared" si="8"/>
        <v>4539024.0000000009</v>
      </c>
      <c r="I21" s="158">
        <v>0.25</v>
      </c>
      <c r="J21" s="159">
        <f>+I21*F21</f>
        <v>4539024.0000000009</v>
      </c>
      <c r="K21" s="160">
        <v>0.4</v>
      </c>
      <c r="L21" s="159">
        <f>+K21*F21</f>
        <v>7262438.4000000022</v>
      </c>
      <c r="M21" s="158">
        <v>0.1</v>
      </c>
      <c r="N21" s="159">
        <f t="shared" si="10"/>
        <v>1815609.6000000006</v>
      </c>
      <c r="O21" s="101">
        <v>0.1</v>
      </c>
      <c r="P21" s="161">
        <f t="shared" si="11"/>
        <v>1815609.6000000006</v>
      </c>
      <c r="Q21" s="65">
        <v>1</v>
      </c>
      <c r="R21" s="79">
        <f t="shared" si="6"/>
        <v>1</v>
      </c>
      <c r="S21" s="79">
        <v>1</v>
      </c>
      <c r="T21" s="79">
        <f t="shared" si="2"/>
        <v>0</v>
      </c>
      <c r="U21" s="79"/>
      <c r="V21" s="64"/>
      <c r="W21" s="64" t="e">
        <f>G21+I21+#REF!+O21</f>
        <v>#REF!</v>
      </c>
      <c r="X21" s="152" t="e">
        <f>H21+J21+#REF!+P21</f>
        <v>#REF!</v>
      </c>
      <c r="Y21" s="79"/>
      <c r="Z21" s="64"/>
      <c r="AA21" s="12">
        <f t="shared" si="0"/>
        <v>18156096.000000004</v>
      </c>
      <c r="AB21" s="87">
        <f t="shared" si="1"/>
        <v>0</v>
      </c>
      <c r="AC21" s="13" t="e">
        <f>G21+I21+#REF!+O21</f>
        <v>#REF!</v>
      </c>
      <c r="AD21" s="64">
        <v>1</v>
      </c>
      <c r="AE21" s="64" t="e">
        <f t="shared" si="3"/>
        <v>#REF!</v>
      </c>
      <c r="AU21" s="64">
        <f t="shared" si="7"/>
        <v>1</v>
      </c>
    </row>
    <row r="22" spans="1:47" s="3" customFormat="1">
      <c r="A22" s="8" t="s">
        <v>26</v>
      </c>
      <c r="B22" s="20" t="s">
        <v>47</v>
      </c>
      <c r="C22" s="23" t="s">
        <v>48</v>
      </c>
      <c r="D22" s="24"/>
      <c r="E22" s="32">
        <v>0.02</v>
      </c>
      <c r="F22" s="156">
        <f t="shared" si="5"/>
        <v>5187456.0000000009</v>
      </c>
      <c r="G22" s="158">
        <v>0.73719999999999997</v>
      </c>
      <c r="H22" s="159">
        <f t="shared" si="8"/>
        <v>3824192.5632000007</v>
      </c>
      <c r="I22" s="158">
        <v>0.26279999999999998</v>
      </c>
      <c r="J22" s="159">
        <f>+I22*F22</f>
        <v>1363263.4368</v>
      </c>
      <c r="K22" s="160">
        <v>0</v>
      </c>
      <c r="L22" s="159">
        <f>+K22*$F22</f>
        <v>0</v>
      </c>
      <c r="M22" s="158">
        <v>0</v>
      </c>
      <c r="N22" s="159">
        <f t="shared" si="10"/>
        <v>0</v>
      </c>
      <c r="O22" s="101"/>
      <c r="P22" s="161">
        <f t="shared" si="11"/>
        <v>0</v>
      </c>
      <c r="Q22" s="65">
        <v>1</v>
      </c>
      <c r="R22" s="79">
        <f t="shared" si="6"/>
        <v>1</v>
      </c>
      <c r="S22" s="79">
        <v>1</v>
      </c>
      <c r="T22" s="79">
        <f t="shared" si="2"/>
        <v>0</v>
      </c>
      <c r="U22" s="79"/>
      <c r="V22" s="64"/>
      <c r="W22" s="64" t="e">
        <f>G22+I22+#REF!+O22</f>
        <v>#REF!</v>
      </c>
      <c r="X22" s="152" t="e">
        <f>H22+J22+#REF!+P22</f>
        <v>#REF!</v>
      </c>
      <c r="Y22" s="79"/>
      <c r="Z22" s="64"/>
      <c r="AA22" s="12">
        <f t="shared" si="0"/>
        <v>5187456.0000000009</v>
      </c>
      <c r="AB22" s="87">
        <f t="shared" si="1"/>
        <v>0</v>
      </c>
      <c r="AC22" s="13" t="e">
        <f>G22+I22+#REF!+O22</f>
        <v>#REF!</v>
      </c>
      <c r="AD22" s="64">
        <v>1</v>
      </c>
      <c r="AE22" s="64" t="e">
        <f t="shared" si="3"/>
        <v>#REF!</v>
      </c>
      <c r="AU22" s="64">
        <f t="shared" si="7"/>
        <v>1</v>
      </c>
    </row>
    <row r="23" spans="1:47" s="3" customFormat="1">
      <c r="A23" s="8" t="s">
        <v>26</v>
      </c>
      <c r="B23" s="20" t="s">
        <v>49</v>
      </c>
      <c r="C23" s="23" t="s">
        <v>50</v>
      </c>
      <c r="D23" s="24"/>
      <c r="E23" s="42">
        <v>7.0000000000000007E-2</v>
      </c>
      <c r="F23" s="156">
        <f t="shared" si="5"/>
        <v>18156096.000000004</v>
      </c>
      <c r="G23" s="158">
        <v>0.8</v>
      </c>
      <c r="H23" s="159">
        <f t="shared" si="8"/>
        <v>14524876.800000004</v>
      </c>
      <c r="I23" s="158">
        <v>0.1</v>
      </c>
      <c r="J23" s="159">
        <f>+I23*$F23</f>
        <v>1815609.6000000006</v>
      </c>
      <c r="K23" s="160">
        <v>0.05</v>
      </c>
      <c r="L23" s="159">
        <f>+K23*$F23</f>
        <v>907804.80000000028</v>
      </c>
      <c r="M23" s="158">
        <v>0.05</v>
      </c>
      <c r="N23" s="159">
        <f t="shared" si="10"/>
        <v>907804.80000000028</v>
      </c>
      <c r="O23" s="101">
        <v>0.05</v>
      </c>
      <c r="P23" s="161">
        <f t="shared" si="11"/>
        <v>907804.80000000028</v>
      </c>
      <c r="Q23" s="65">
        <v>1</v>
      </c>
      <c r="R23" s="79">
        <f t="shared" si="6"/>
        <v>1</v>
      </c>
      <c r="S23" s="79">
        <v>1</v>
      </c>
      <c r="T23" s="79">
        <f t="shared" si="2"/>
        <v>0</v>
      </c>
      <c r="U23" s="79"/>
      <c r="V23" s="64"/>
      <c r="W23" s="64" t="e">
        <f>G23+I23+#REF!+O23</f>
        <v>#REF!</v>
      </c>
      <c r="X23" s="152" t="e">
        <f>H23+J23+#REF!+P23</f>
        <v>#REF!</v>
      </c>
      <c r="Y23" s="79"/>
      <c r="Z23" s="64"/>
      <c r="AA23" s="12">
        <f t="shared" si="0"/>
        <v>18156096.000000007</v>
      </c>
      <c r="AB23" s="87">
        <f t="shared" si="1"/>
        <v>0</v>
      </c>
      <c r="AC23" s="13" t="e">
        <f>G23+I23+#REF!+O23</f>
        <v>#REF!</v>
      </c>
      <c r="AD23" s="64">
        <v>1</v>
      </c>
      <c r="AE23" s="64" t="e">
        <f t="shared" si="3"/>
        <v>#REF!</v>
      </c>
      <c r="AU23" s="64">
        <f t="shared" si="7"/>
        <v>1</v>
      </c>
    </row>
    <row r="24" spans="1:47" s="3" customFormat="1">
      <c r="A24" s="8" t="s">
        <v>26</v>
      </c>
      <c r="B24" s="20" t="s">
        <v>51</v>
      </c>
      <c r="C24" s="23" t="s">
        <v>52</v>
      </c>
      <c r="D24" s="24"/>
      <c r="E24" s="32">
        <v>0.02</v>
      </c>
      <c r="F24" s="156">
        <f t="shared" si="5"/>
        <v>5187456.0000000009</v>
      </c>
      <c r="G24" s="158">
        <v>0</v>
      </c>
      <c r="H24" s="159">
        <f t="shared" si="8"/>
        <v>0</v>
      </c>
      <c r="I24" s="158">
        <v>1</v>
      </c>
      <c r="J24" s="159">
        <f>+I24*$F24</f>
        <v>5187456.0000000009</v>
      </c>
      <c r="K24" s="160">
        <v>0</v>
      </c>
      <c r="L24" s="159">
        <f>+K24*$F24</f>
        <v>0</v>
      </c>
      <c r="M24" s="158">
        <v>0</v>
      </c>
      <c r="N24" s="159">
        <f t="shared" si="10"/>
        <v>0</v>
      </c>
      <c r="O24" s="101"/>
      <c r="P24" s="161">
        <f t="shared" si="11"/>
        <v>0</v>
      </c>
      <c r="Q24" s="65">
        <v>1</v>
      </c>
      <c r="R24" s="79">
        <f t="shared" si="6"/>
        <v>1</v>
      </c>
      <c r="S24" s="79">
        <v>1</v>
      </c>
      <c r="T24" s="79">
        <f t="shared" si="2"/>
        <v>0</v>
      </c>
      <c r="U24" s="79"/>
      <c r="V24" s="64"/>
      <c r="W24" s="64" t="e">
        <f>G24+I24+#REF!+O24</f>
        <v>#REF!</v>
      </c>
      <c r="X24" s="152" t="e">
        <f>H24+J24+#REF!+P24</f>
        <v>#REF!</v>
      </c>
      <c r="Y24" s="79"/>
      <c r="Z24" s="64"/>
      <c r="AA24" s="12">
        <f t="shared" si="0"/>
        <v>5187456.0000000009</v>
      </c>
      <c r="AB24" s="87">
        <f t="shared" si="1"/>
        <v>0</v>
      </c>
      <c r="AC24" s="13" t="e">
        <f>G24+I24+#REF!+O24</f>
        <v>#REF!</v>
      </c>
      <c r="AD24" s="64">
        <v>1</v>
      </c>
      <c r="AE24" s="64" t="e">
        <f t="shared" si="3"/>
        <v>#REF!</v>
      </c>
      <c r="AU24" s="64">
        <f t="shared" si="7"/>
        <v>1</v>
      </c>
    </row>
    <row r="25" spans="1:47" s="3" customFormat="1">
      <c r="A25" s="8" t="s">
        <v>26</v>
      </c>
      <c r="B25" s="153" t="s">
        <v>53</v>
      </c>
      <c r="C25" s="168" t="s">
        <v>54</v>
      </c>
      <c r="D25" s="155"/>
      <c r="E25" s="101">
        <v>7.0000000000000007E-2</v>
      </c>
      <c r="F25" s="156">
        <f t="shared" si="5"/>
        <v>18156096.000000004</v>
      </c>
      <c r="G25" s="158">
        <v>0.22</v>
      </c>
      <c r="H25" s="159">
        <f t="shared" si="8"/>
        <v>3994341.120000001</v>
      </c>
      <c r="I25" s="158">
        <v>0.28000000000000003</v>
      </c>
      <c r="J25" s="159">
        <f t="shared" ref="J25:J41" si="12">+I25*$F25</f>
        <v>5083706.8800000018</v>
      </c>
      <c r="K25" s="160">
        <v>0.14199999999999999</v>
      </c>
      <c r="L25" s="159">
        <f>+K25*$F25</f>
        <v>2578165.6320000002</v>
      </c>
      <c r="M25" s="158">
        <v>0.35799999999999998</v>
      </c>
      <c r="N25" s="159">
        <f t="shared" si="10"/>
        <v>6499882.3680000007</v>
      </c>
      <c r="O25" s="101">
        <v>0.25</v>
      </c>
      <c r="P25" s="161">
        <f t="shared" si="11"/>
        <v>4539024.0000000009</v>
      </c>
      <c r="Q25" s="65">
        <v>1</v>
      </c>
      <c r="R25" s="79">
        <f t="shared" si="6"/>
        <v>0.89200000000000002</v>
      </c>
      <c r="S25" s="79">
        <v>0.90200000000000002</v>
      </c>
      <c r="T25" s="79">
        <f t="shared" si="2"/>
        <v>0.10799999999999998</v>
      </c>
      <c r="U25" s="161">
        <f>T25*F25</f>
        <v>1960858.368</v>
      </c>
      <c r="V25" s="64"/>
      <c r="W25" s="64" t="e">
        <f>G25+I25+#REF!+O25</f>
        <v>#REF!</v>
      </c>
      <c r="X25" s="152" t="e">
        <f>H25+J25+#REF!+P25</f>
        <v>#REF!</v>
      </c>
      <c r="Y25" s="79"/>
      <c r="Z25" s="64"/>
      <c r="AA25" s="12">
        <f t="shared" si="0"/>
        <v>18156096.000000004</v>
      </c>
      <c r="AB25" s="87">
        <f t="shared" si="1"/>
        <v>0</v>
      </c>
      <c r="AC25" s="13" t="e">
        <f>G25+I25+#REF!+O25</f>
        <v>#REF!</v>
      </c>
      <c r="AD25" s="64">
        <v>0.90200000000000002</v>
      </c>
      <c r="AE25" s="64" t="e">
        <f t="shared" si="3"/>
        <v>#REF!</v>
      </c>
      <c r="AU25" s="64">
        <f t="shared" si="7"/>
        <v>1</v>
      </c>
    </row>
    <row r="26" spans="1:47" s="3" customFormat="1">
      <c r="A26" s="8" t="s">
        <v>26</v>
      </c>
      <c r="B26" s="20" t="s">
        <v>55</v>
      </c>
      <c r="C26" s="168" t="s">
        <v>56</v>
      </c>
      <c r="D26" s="24"/>
      <c r="E26" s="42">
        <v>0.03</v>
      </c>
      <c r="F26" s="156">
        <f t="shared" si="5"/>
        <v>7781184.0000000009</v>
      </c>
      <c r="G26" s="158">
        <v>0</v>
      </c>
      <c r="H26" s="159">
        <f t="shared" si="8"/>
        <v>0</v>
      </c>
      <c r="I26" s="158">
        <v>0.26557126823786098</v>
      </c>
      <c r="J26" s="159">
        <f t="shared" si="12"/>
        <v>2066458.9032721524</v>
      </c>
      <c r="K26" s="160">
        <v>0</v>
      </c>
      <c r="L26" s="159">
        <f t="shared" ref="L26:L41" si="13">+K26*$F26</f>
        <v>0</v>
      </c>
      <c r="M26" s="158">
        <v>0.73442873176213896</v>
      </c>
      <c r="N26" s="159">
        <f t="shared" si="10"/>
        <v>5714725.0967278481</v>
      </c>
      <c r="O26" s="101">
        <v>0.6</v>
      </c>
      <c r="P26" s="161">
        <f t="shared" si="11"/>
        <v>4668710.4000000004</v>
      </c>
      <c r="Q26" s="157">
        <v>1</v>
      </c>
      <c r="R26" s="79">
        <f t="shared" si="6"/>
        <v>0.8655712682378609</v>
      </c>
      <c r="S26" s="79">
        <v>0.64557126823786093</v>
      </c>
      <c r="T26" s="79">
        <f t="shared" si="2"/>
        <v>0.1344287317621391</v>
      </c>
      <c r="U26" s="161">
        <f>T26*F26</f>
        <v>1046014.6967278487</v>
      </c>
      <c r="V26" s="64"/>
      <c r="W26" s="64" t="e">
        <f>G26+I26+#REF!+O26</f>
        <v>#REF!</v>
      </c>
      <c r="X26" s="152" t="e">
        <f>H26+J26+#REF!+P26</f>
        <v>#REF!</v>
      </c>
      <c r="Y26" s="79"/>
      <c r="Z26" s="64"/>
      <c r="AA26" s="12">
        <f t="shared" si="0"/>
        <v>7781184</v>
      </c>
      <c r="AB26" s="87">
        <f t="shared" si="1"/>
        <v>0</v>
      </c>
      <c r="AC26" s="13" t="e">
        <f>G26+I26+#REF!+O26</f>
        <v>#REF!</v>
      </c>
      <c r="AD26" s="64">
        <v>0.595571268237861</v>
      </c>
      <c r="AE26" s="64" t="e">
        <f t="shared" si="3"/>
        <v>#REF!</v>
      </c>
      <c r="AU26" s="64">
        <f t="shared" si="7"/>
        <v>1</v>
      </c>
    </row>
    <row r="27" spans="1:47" s="3" customFormat="1">
      <c r="A27" s="8" t="s">
        <v>26</v>
      </c>
      <c r="B27" s="20" t="s">
        <v>57</v>
      </c>
      <c r="C27" s="23" t="s">
        <v>58</v>
      </c>
      <c r="D27" s="24"/>
      <c r="E27" s="42">
        <v>0.02</v>
      </c>
      <c r="F27" s="156">
        <f t="shared" si="5"/>
        <v>5187456.0000000009</v>
      </c>
      <c r="G27" s="158">
        <v>0</v>
      </c>
      <c r="H27" s="159">
        <f t="shared" si="8"/>
        <v>0</v>
      </c>
      <c r="I27" s="158">
        <v>1</v>
      </c>
      <c r="J27" s="159">
        <f t="shared" si="12"/>
        <v>5187456.0000000009</v>
      </c>
      <c r="K27" s="160">
        <v>0</v>
      </c>
      <c r="L27" s="159">
        <f t="shared" si="13"/>
        <v>0</v>
      </c>
      <c r="M27" s="158">
        <v>0</v>
      </c>
      <c r="N27" s="159">
        <f t="shared" si="10"/>
        <v>0</v>
      </c>
      <c r="O27" s="101"/>
      <c r="P27" s="161">
        <f t="shared" si="11"/>
        <v>0</v>
      </c>
      <c r="Q27" s="65">
        <v>1</v>
      </c>
      <c r="R27" s="79">
        <f t="shared" si="6"/>
        <v>1</v>
      </c>
      <c r="S27" s="79">
        <v>1</v>
      </c>
      <c r="T27" s="79">
        <f t="shared" si="2"/>
        <v>0</v>
      </c>
      <c r="U27" s="79"/>
      <c r="V27" s="64"/>
      <c r="W27" s="64" t="e">
        <f>G27+I27+#REF!+O27</f>
        <v>#REF!</v>
      </c>
      <c r="X27" s="152" t="e">
        <f>H27+J27+#REF!+P27</f>
        <v>#REF!</v>
      </c>
      <c r="Y27" s="79"/>
      <c r="Z27" s="64"/>
      <c r="AA27" s="12">
        <f t="shared" si="0"/>
        <v>5187456.0000000009</v>
      </c>
      <c r="AB27" s="87">
        <f t="shared" si="1"/>
        <v>0</v>
      </c>
      <c r="AC27" s="13" t="e">
        <f>G27+I27+#REF!+O27</f>
        <v>#REF!</v>
      </c>
      <c r="AD27" s="64">
        <v>1</v>
      </c>
      <c r="AE27" s="64" t="e">
        <f t="shared" si="3"/>
        <v>#REF!</v>
      </c>
      <c r="AU27" s="64">
        <f t="shared" si="7"/>
        <v>1</v>
      </c>
    </row>
    <row r="28" spans="1:47" s="3" customFormat="1">
      <c r="A28" s="8" t="s">
        <v>26</v>
      </c>
      <c r="B28" s="20" t="s">
        <v>59</v>
      </c>
      <c r="C28" s="23" t="s">
        <v>60</v>
      </c>
      <c r="D28" s="24"/>
      <c r="E28" s="42">
        <v>0.02</v>
      </c>
      <c r="F28" s="156">
        <f t="shared" si="5"/>
        <v>5187456.0000000009</v>
      </c>
      <c r="G28" s="158">
        <v>0</v>
      </c>
      <c r="H28" s="159">
        <f t="shared" si="8"/>
        <v>0</v>
      </c>
      <c r="I28" s="158">
        <v>0.5</v>
      </c>
      <c r="J28" s="159">
        <f t="shared" si="12"/>
        <v>2593728.0000000005</v>
      </c>
      <c r="K28" s="160">
        <v>0.25</v>
      </c>
      <c r="L28" s="159">
        <f t="shared" si="13"/>
        <v>1296864.0000000002</v>
      </c>
      <c r="M28" s="158">
        <v>0.25</v>
      </c>
      <c r="N28" s="159">
        <f t="shared" si="10"/>
        <v>1296864.0000000002</v>
      </c>
      <c r="O28" s="158">
        <v>0.23</v>
      </c>
      <c r="P28" s="161">
        <f t="shared" si="11"/>
        <v>1193114.8800000004</v>
      </c>
      <c r="Q28" s="65">
        <v>1</v>
      </c>
      <c r="R28" s="79">
        <f t="shared" si="6"/>
        <v>0.98</v>
      </c>
      <c r="S28" s="79">
        <v>1</v>
      </c>
      <c r="T28" s="79">
        <f t="shared" si="2"/>
        <v>2.0000000000000018E-2</v>
      </c>
      <c r="U28" s="79"/>
      <c r="V28" s="64"/>
      <c r="W28" s="64" t="e">
        <f>G28+I28+#REF!+O28</f>
        <v>#REF!</v>
      </c>
      <c r="X28" s="152" t="e">
        <f>H28+J28+#REF!+P28</f>
        <v>#REF!</v>
      </c>
      <c r="Y28" s="79"/>
      <c r="Z28" s="64"/>
      <c r="AA28" s="12">
        <f t="shared" si="0"/>
        <v>5187456.0000000009</v>
      </c>
      <c r="AB28" s="87">
        <f t="shared" si="1"/>
        <v>0</v>
      </c>
      <c r="AC28" s="13" t="e">
        <f>G28+I28+#REF!+O28</f>
        <v>#REF!</v>
      </c>
      <c r="AD28" s="64">
        <v>1</v>
      </c>
      <c r="AE28" s="64" t="e">
        <f t="shared" si="3"/>
        <v>#REF!</v>
      </c>
      <c r="AU28" s="64">
        <f t="shared" si="7"/>
        <v>1</v>
      </c>
    </row>
    <row r="29" spans="1:47" s="3" customFormat="1">
      <c r="A29" s="8" t="s">
        <v>26</v>
      </c>
      <c r="B29" s="20" t="s">
        <v>61</v>
      </c>
      <c r="C29" s="23" t="s">
        <v>62</v>
      </c>
      <c r="D29" s="24"/>
      <c r="E29" s="42">
        <v>0.02</v>
      </c>
      <c r="F29" s="156">
        <f t="shared" si="5"/>
        <v>5187456.0000000009</v>
      </c>
      <c r="G29" s="158">
        <v>0</v>
      </c>
      <c r="H29" s="159">
        <f t="shared" si="8"/>
        <v>0</v>
      </c>
      <c r="I29" s="158">
        <v>1</v>
      </c>
      <c r="J29" s="159">
        <f t="shared" si="12"/>
        <v>5187456.0000000009</v>
      </c>
      <c r="K29" s="160">
        <v>0</v>
      </c>
      <c r="L29" s="159">
        <f t="shared" si="13"/>
        <v>0</v>
      </c>
      <c r="M29" s="158">
        <v>0</v>
      </c>
      <c r="N29" s="159">
        <f t="shared" si="10"/>
        <v>0</v>
      </c>
      <c r="O29" s="101"/>
      <c r="P29" s="161">
        <f t="shared" si="11"/>
        <v>0</v>
      </c>
      <c r="Q29" s="65">
        <v>1</v>
      </c>
      <c r="R29" s="79">
        <f t="shared" si="6"/>
        <v>1</v>
      </c>
      <c r="S29" s="79">
        <v>1</v>
      </c>
      <c r="T29" s="79">
        <f t="shared" si="2"/>
        <v>0</v>
      </c>
      <c r="U29" s="79"/>
      <c r="V29" s="64"/>
      <c r="W29" s="64" t="e">
        <f>G29+I29+#REF!+O29</f>
        <v>#REF!</v>
      </c>
      <c r="X29" s="152" t="e">
        <f>H29+J29+#REF!+P29</f>
        <v>#REF!</v>
      </c>
      <c r="Y29" s="79"/>
      <c r="Z29" s="64"/>
      <c r="AA29" s="12">
        <f t="shared" si="0"/>
        <v>5187456.0000000009</v>
      </c>
      <c r="AB29" s="87">
        <f t="shared" si="1"/>
        <v>0</v>
      </c>
      <c r="AC29" s="13" t="e">
        <f>G29+I29+#REF!+O29</f>
        <v>#REF!</v>
      </c>
      <c r="AD29" s="64">
        <v>1</v>
      </c>
      <c r="AE29" s="64" t="e">
        <f t="shared" si="3"/>
        <v>#REF!</v>
      </c>
      <c r="AU29" s="64">
        <f t="shared" si="7"/>
        <v>1</v>
      </c>
    </row>
    <row r="30" spans="1:47" s="3" customFormat="1">
      <c r="A30" s="8" t="s">
        <v>26</v>
      </c>
      <c r="B30" s="20" t="s">
        <v>63</v>
      </c>
      <c r="C30" s="23" t="s">
        <v>64</v>
      </c>
      <c r="D30" s="24"/>
      <c r="E30" s="32">
        <v>0.02</v>
      </c>
      <c r="F30" s="156">
        <f t="shared" si="5"/>
        <v>5187456.0000000009</v>
      </c>
      <c r="G30" s="158">
        <v>0</v>
      </c>
      <c r="H30" s="159">
        <f t="shared" si="8"/>
        <v>0</v>
      </c>
      <c r="I30" s="158">
        <v>1</v>
      </c>
      <c r="J30" s="159">
        <f t="shared" si="12"/>
        <v>5187456.0000000009</v>
      </c>
      <c r="K30" s="160">
        <v>0</v>
      </c>
      <c r="L30" s="159">
        <f t="shared" si="13"/>
        <v>0</v>
      </c>
      <c r="M30" s="158">
        <v>0</v>
      </c>
      <c r="N30" s="159">
        <f t="shared" si="10"/>
        <v>0</v>
      </c>
      <c r="O30" s="101"/>
      <c r="P30" s="161">
        <f t="shared" si="11"/>
        <v>0</v>
      </c>
      <c r="Q30" s="65">
        <v>1</v>
      </c>
      <c r="R30" s="79">
        <f t="shared" si="6"/>
        <v>1</v>
      </c>
      <c r="S30" s="79">
        <v>1</v>
      </c>
      <c r="T30" s="79">
        <f t="shared" si="2"/>
        <v>0</v>
      </c>
      <c r="U30" s="79"/>
      <c r="V30" s="64"/>
      <c r="W30" s="64" t="e">
        <f>G30+I30+#REF!+O30</f>
        <v>#REF!</v>
      </c>
      <c r="X30" s="152" t="e">
        <f>H30+J30+#REF!+P30</f>
        <v>#REF!</v>
      </c>
      <c r="Y30" s="79"/>
      <c r="Z30" s="64"/>
      <c r="AA30" s="12">
        <f t="shared" si="0"/>
        <v>5187456.0000000009</v>
      </c>
      <c r="AB30" s="87">
        <f t="shared" si="1"/>
        <v>0</v>
      </c>
      <c r="AC30" s="13" t="e">
        <f>G30+I30+#REF!+O30</f>
        <v>#REF!</v>
      </c>
      <c r="AD30" s="64">
        <v>1</v>
      </c>
      <c r="AE30" s="64" t="e">
        <f t="shared" si="3"/>
        <v>#REF!</v>
      </c>
      <c r="AU30" s="64">
        <f t="shared" si="7"/>
        <v>1</v>
      </c>
    </row>
    <row r="31" spans="1:47" s="3" customFormat="1">
      <c r="A31" s="8" t="s">
        <v>26</v>
      </c>
      <c r="B31" s="20" t="s">
        <v>65</v>
      </c>
      <c r="C31" s="23" t="s">
        <v>66</v>
      </c>
      <c r="D31" s="24"/>
      <c r="E31" s="32">
        <v>0.03</v>
      </c>
      <c r="F31" s="156">
        <f t="shared" si="5"/>
        <v>7781184.0000000009</v>
      </c>
      <c r="G31" s="158">
        <v>0</v>
      </c>
      <c r="H31" s="159">
        <f t="shared" si="8"/>
        <v>0</v>
      </c>
      <c r="I31" s="158">
        <v>0.7</v>
      </c>
      <c r="J31" s="159">
        <f t="shared" si="12"/>
        <v>5446828.8000000007</v>
      </c>
      <c r="K31" s="160">
        <v>0.2</v>
      </c>
      <c r="L31" s="159">
        <f t="shared" si="13"/>
        <v>1556236.8000000003</v>
      </c>
      <c r="M31" s="158">
        <v>0.1</v>
      </c>
      <c r="N31" s="159">
        <f t="shared" si="10"/>
        <v>778118.40000000014</v>
      </c>
      <c r="O31" s="158">
        <v>0.08</v>
      </c>
      <c r="P31" s="161">
        <f t="shared" si="11"/>
        <v>622494.72000000009</v>
      </c>
      <c r="Q31" s="65">
        <v>1</v>
      </c>
      <c r="R31" s="79">
        <f t="shared" si="6"/>
        <v>0.97999999999999987</v>
      </c>
      <c r="S31" s="79">
        <v>1</v>
      </c>
      <c r="T31" s="79">
        <f t="shared" si="2"/>
        <v>2.0000000000000129E-2</v>
      </c>
      <c r="U31" s="79"/>
      <c r="V31" s="64"/>
      <c r="W31" s="64" t="e">
        <f>G31+I31+#REF!+O31</f>
        <v>#REF!</v>
      </c>
      <c r="X31" s="152" t="e">
        <f>H31+J31+#REF!+P31</f>
        <v>#REF!</v>
      </c>
      <c r="Y31" s="79"/>
      <c r="Z31" s="64"/>
      <c r="AA31" s="12">
        <f t="shared" si="0"/>
        <v>7781184.0000000019</v>
      </c>
      <c r="AB31" s="87">
        <f t="shared" si="1"/>
        <v>0</v>
      </c>
      <c r="AC31" s="13" t="e">
        <f>G31+I31+#REF!+O31</f>
        <v>#REF!</v>
      </c>
      <c r="AD31" s="64">
        <v>1</v>
      </c>
      <c r="AE31" s="64" t="e">
        <f t="shared" si="3"/>
        <v>#REF!</v>
      </c>
      <c r="AU31" s="64">
        <f t="shared" si="7"/>
        <v>0.99999999999999989</v>
      </c>
    </row>
    <row r="32" spans="1:47" s="3" customFormat="1">
      <c r="A32" s="8" t="s">
        <v>26</v>
      </c>
      <c r="B32" s="20" t="s">
        <v>67</v>
      </c>
      <c r="C32" s="23" t="s">
        <v>68</v>
      </c>
      <c r="D32" s="24"/>
      <c r="E32" s="32">
        <v>0.03</v>
      </c>
      <c r="F32" s="156">
        <f t="shared" si="5"/>
        <v>7781184.0000000009</v>
      </c>
      <c r="G32" s="158">
        <v>0</v>
      </c>
      <c r="H32" s="159">
        <f t="shared" si="8"/>
        <v>0</v>
      </c>
      <c r="I32" s="158">
        <v>0.7</v>
      </c>
      <c r="J32" s="159">
        <f t="shared" si="12"/>
        <v>5446828.8000000007</v>
      </c>
      <c r="K32" s="160">
        <v>0.25</v>
      </c>
      <c r="L32" s="159">
        <f t="shared" si="13"/>
        <v>1945296.0000000002</v>
      </c>
      <c r="M32" s="158">
        <v>0.05</v>
      </c>
      <c r="N32" s="159">
        <f t="shared" si="10"/>
        <v>389059.20000000007</v>
      </c>
      <c r="O32" s="158">
        <v>0.05</v>
      </c>
      <c r="P32" s="161">
        <f t="shared" si="11"/>
        <v>389059.20000000007</v>
      </c>
      <c r="Q32" s="157">
        <v>1</v>
      </c>
      <c r="R32" s="79">
        <f t="shared" si="6"/>
        <v>1</v>
      </c>
      <c r="S32" s="79">
        <v>0.95</v>
      </c>
      <c r="T32" s="79">
        <f t="shared" si="2"/>
        <v>0</v>
      </c>
      <c r="U32" s="79"/>
      <c r="V32" s="64"/>
      <c r="W32" s="64" t="e">
        <f>G32+I32+#REF!+O32</f>
        <v>#REF!</v>
      </c>
      <c r="X32" s="152" t="e">
        <f>H32+J32+#REF!+P32</f>
        <v>#REF!</v>
      </c>
      <c r="Y32" s="79"/>
      <c r="Z32" s="64"/>
      <c r="AA32" s="12">
        <f t="shared" si="0"/>
        <v>7781184.0000000009</v>
      </c>
      <c r="AB32" s="87">
        <f t="shared" si="1"/>
        <v>0</v>
      </c>
      <c r="AC32" s="13" t="e">
        <f>G32+I32+#REF!+O32</f>
        <v>#REF!</v>
      </c>
      <c r="AD32" s="64">
        <v>0.95</v>
      </c>
      <c r="AE32" s="64" t="e">
        <f t="shared" si="3"/>
        <v>#REF!</v>
      </c>
      <c r="AU32" s="64">
        <f t="shared" si="7"/>
        <v>1</v>
      </c>
    </row>
    <row r="33" spans="1:47" s="3" customFormat="1">
      <c r="A33" s="8" t="s">
        <v>26</v>
      </c>
      <c r="B33" s="20" t="s">
        <v>69</v>
      </c>
      <c r="C33" s="23" t="s">
        <v>70</v>
      </c>
      <c r="D33" s="24"/>
      <c r="E33" s="42">
        <v>0.03</v>
      </c>
      <c r="F33" s="156">
        <f t="shared" si="5"/>
        <v>7781184.0000000009</v>
      </c>
      <c r="G33" s="158">
        <v>0</v>
      </c>
      <c r="H33" s="159">
        <f t="shared" si="8"/>
        <v>0</v>
      </c>
      <c r="I33" s="158">
        <v>1</v>
      </c>
      <c r="J33" s="159">
        <f t="shared" si="12"/>
        <v>7781184.0000000009</v>
      </c>
      <c r="K33" s="160">
        <v>0</v>
      </c>
      <c r="L33" s="159">
        <f t="shared" si="13"/>
        <v>0</v>
      </c>
      <c r="M33" s="158">
        <v>0</v>
      </c>
      <c r="N33" s="159">
        <f t="shared" si="10"/>
        <v>0</v>
      </c>
      <c r="O33" s="101"/>
      <c r="P33" s="161">
        <f t="shared" si="11"/>
        <v>0</v>
      </c>
      <c r="Q33" s="65">
        <v>1</v>
      </c>
      <c r="R33" s="79">
        <f t="shared" si="6"/>
        <v>1</v>
      </c>
      <c r="S33" s="79">
        <v>1</v>
      </c>
      <c r="T33" s="79">
        <f t="shared" si="2"/>
        <v>0</v>
      </c>
      <c r="U33" s="79"/>
      <c r="V33" s="64"/>
      <c r="W33" s="64" t="e">
        <f>G33+I33+#REF!+O33</f>
        <v>#REF!</v>
      </c>
      <c r="X33" s="152" t="e">
        <f>H33+J33+#REF!+P33</f>
        <v>#REF!</v>
      </c>
      <c r="Y33" s="79"/>
      <c r="Z33" s="64"/>
      <c r="AA33" s="12">
        <f t="shared" si="0"/>
        <v>7781184.0000000009</v>
      </c>
      <c r="AB33" s="87">
        <f t="shared" si="1"/>
        <v>0</v>
      </c>
      <c r="AC33" s="13" t="e">
        <f>G33+I33+#REF!+O33</f>
        <v>#REF!</v>
      </c>
      <c r="AD33" s="64">
        <v>1</v>
      </c>
      <c r="AE33" s="64" t="e">
        <f t="shared" si="3"/>
        <v>#REF!</v>
      </c>
      <c r="AU33" s="64">
        <f t="shared" si="7"/>
        <v>1</v>
      </c>
    </row>
    <row r="34" spans="1:47" s="3" customFormat="1">
      <c r="A34" s="8" t="s">
        <v>26</v>
      </c>
      <c r="B34" s="20" t="s">
        <v>71</v>
      </c>
      <c r="C34" s="23" t="s">
        <v>72</v>
      </c>
      <c r="D34" s="24"/>
      <c r="E34" s="42">
        <v>0.03</v>
      </c>
      <c r="F34" s="25">
        <f t="shared" si="5"/>
        <v>7781184.0000000009</v>
      </c>
      <c r="G34" s="32">
        <v>0</v>
      </c>
      <c r="H34" s="33">
        <f t="shared" si="8"/>
        <v>0</v>
      </c>
      <c r="I34" s="32">
        <v>1</v>
      </c>
      <c r="J34" s="33">
        <f t="shared" si="12"/>
        <v>7781184.0000000009</v>
      </c>
      <c r="K34" s="53">
        <v>0</v>
      </c>
      <c r="L34" s="33">
        <f t="shared" si="13"/>
        <v>0</v>
      </c>
      <c r="M34" s="32">
        <v>0</v>
      </c>
      <c r="N34" s="33">
        <f t="shared" si="10"/>
        <v>0</v>
      </c>
      <c r="O34" s="42"/>
      <c r="P34" s="49">
        <f t="shared" si="11"/>
        <v>0</v>
      </c>
      <c r="Q34" s="65">
        <v>1</v>
      </c>
      <c r="R34" s="79">
        <f t="shared" si="6"/>
        <v>1</v>
      </c>
      <c r="S34" s="79">
        <v>1</v>
      </c>
      <c r="T34" s="79">
        <f t="shared" si="2"/>
        <v>0</v>
      </c>
      <c r="U34" s="79"/>
      <c r="V34" s="64"/>
      <c r="W34" s="64" t="e">
        <f>G34+I34+#REF!+O34</f>
        <v>#REF!</v>
      </c>
      <c r="X34" s="152" t="e">
        <f>H34+J34+#REF!+P34</f>
        <v>#REF!</v>
      </c>
      <c r="Y34" s="79"/>
      <c r="Z34" s="64"/>
      <c r="AA34" s="12">
        <f t="shared" si="0"/>
        <v>7781184.0000000009</v>
      </c>
      <c r="AB34" s="87">
        <f t="shared" si="1"/>
        <v>0</v>
      </c>
      <c r="AC34" s="13" t="e">
        <f>G34+I34+#REF!+O34</f>
        <v>#REF!</v>
      </c>
      <c r="AD34" s="64">
        <v>1</v>
      </c>
      <c r="AE34" s="64" t="e">
        <f t="shared" si="3"/>
        <v>#REF!</v>
      </c>
      <c r="AU34" s="64">
        <f t="shared" si="7"/>
        <v>1</v>
      </c>
    </row>
    <row r="35" spans="1:47" s="3" customFormat="1">
      <c r="A35" s="8" t="s">
        <v>26</v>
      </c>
      <c r="B35" s="20" t="s">
        <v>73</v>
      </c>
      <c r="C35" s="23" t="s">
        <v>74</v>
      </c>
      <c r="D35" s="24"/>
      <c r="E35" s="42">
        <v>0.02</v>
      </c>
      <c r="F35" s="25">
        <f t="shared" si="5"/>
        <v>5187456.0000000009</v>
      </c>
      <c r="G35" s="32">
        <v>0</v>
      </c>
      <c r="H35" s="33">
        <f t="shared" si="8"/>
        <v>0</v>
      </c>
      <c r="I35" s="32">
        <v>1</v>
      </c>
      <c r="J35" s="33">
        <f t="shared" si="12"/>
        <v>5187456.0000000009</v>
      </c>
      <c r="K35" s="53">
        <v>0</v>
      </c>
      <c r="L35" s="33">
        <f t="shared" si="13"/>
        <v>0</v>
      </c>
      <c r="M35" s="32">
        <v>0</v>
      </c>
      <c r="N35" s="33">
        <f t="shared" si="10"/>
        <v>0</v>
      </c>
      <c r="O35" s="42"/>
      <c r="P35" s="49">
        <f t="shared" si="11"/>
        <v>0</v>
      </c>
      <c r="Q35" s="65">
        <v>1</v>
      </c>
      <c r="R35" s="79">
        <f t="shared" si="6"/>
        <v>1</v>
      </c>
      <c r="S35" s="79">
        <v>1</v>
      </c>
      <c r="T35" s="79">
        <f t="shared" si="2"/>
        <v>0</v>
      </c>
      <c r="U35" s="79"/>
      <c r="V35" s="64"/>
      <c r="W35" s="64" t="e">
        <f>G35+I35+#REF!+O35</f>
        <v>#REF!</v>
      </c>
      <c r="X35" s="152" t="e">
        <f>H35+J35+#REF!+P35</f>
        <v>#REF!</v>
      </c>
      <c r="Y35" s="79"/>
      <c r="Z35" s="64"/>
      <c r="AA35" s="12">
        <f t="shared" si="0"/>
        <v>5187456.0000000009</v>
      </c>
      <c r="AB35" s="87">
        <f t="shared" si="1"/>
        <v>0</v>
      </c>
      <c r="AC35" s="13" t="e">
        <f>G35+I35+#REF!+O35</f>
        <v>#REF!</v>
      </c>
      <c r="AD35" s="64">
        <v>1</v>
      </c>
      <c r="AE35" s="64" t="e">
        <f t="shared" si="3"/>
        <v>#REF!</v>
      </c>
      <c r="AU35" s="64">
        <f t="shared" si="7"/>
        <v>1</v>
      </c>
    </row>
    <row r="36" spans="1:47" s="3" customFormat="1">
      <c r="A36" s="8" t="s">
        <v>26</v>
      </c>
      <c r="B36" s="20" t="s">
        <v>75</v>
      </c>
      <c r="C36" s="23" t="s">
        <v>76</v>
      </c>
      <c r="D36" s="24"/>
      <c r="E36" s="42">
        <v>0.04</v>
      </c>
      <c r="F36" s="25">
        <f t="shared" si="5"/>
        <v>10374912.000000002</v>
      </c>
      <c r="G36" s="32">
        <v>0</v>
      </c>
      <c r="H36" s="33">
        <f t="shared" si="8"/>
        <v>0</v>
      </c>
      <c r="I36" s="32">
        <v>1</v>
      </c>
      <c r="J36" s="33">
        <f t="shared" si="12"/>
        <v>10374912.000000002</v>
      </c>
      <c r="K36" s="53">
        <v>0</v>
      </c>
      <c r="L36" s="33">
        <f t="shared" si="13"/>
        <v>0</v>
      </c>
      <c r="M36" s="32">
        <v>0</v>
      </c>
      <c r="N36" s="33">
        <f t="shared" si="10"/>
        <v>0</v>
      </c>
      <c r="O36" s="42"/>
      <c r="P36" s="49">
        <f t="shared" si="11"/>
        <v>0</v>
      </c>
      <c r="Q36" s="65">
        <v>1</v>
      </c>
      <c r="R36" s="79">
        <f t="shared" si="6"/>
        <v>1</v>
      </c>
      <c r="S36" s="79">
        <v>1</v>
      </c>
      <c r="T36" s="79">
        <f t="shared" si="2"/>
        <v>0</v>
      </c>
      <c r="U36" s="79"/>
      <c r="V36" s="64"/>
      <c r="W36" s="64" t="e">
        <f>G36+I36+#REF!+O36</f>
        <v>#REF!</v>
      </c>
      <c r="X36" s="152" t="e">
        <f>H36+J36+#REF!+P36</f>
        <v>#REF!</v>
      </c>
      <c r="Y36" s="79"/>
      <c r="Z36" s="64"/>
      <c r="AA36" s="12">
        <f t="shared" si="0"/>
        <v>10374912.000000002</v>
      </c>
      <c r="AB36" s="87">
        <f t="shared" si="1"/>
        <v>0</v>
      </c>
      <c r="AC36" s="13" t="e">
        <f>G36+I36+#REF!+O36</f>
        <v>#REF!</v>
      </c>
      <c r="AD36" s="64">
        <v>1</v>
      </c>
      <c r="AE36" s="64" t="e">
        <f t="shared" si="3"/>
        <v>#REF!</v>
      </c>
      <c r="AU36" s="64">
        <f t="shared" si="7"/>
        <v>1</v>
      </c>
    </row>
    <row r="37" spans="1:47" s="3" customFormat="1">
      <c r="A37" s="8" t="s">
        <v>26</v>
      </c>
      <c r="B37" s="20" t="s">
        <v>77</v>
      </c>
      <c r="C37" s="23" t="s">
        <v>78</v>
      </c>
      <c r="D37" s="24"/>
      <c r="E37" s="42">
        <v>0.02</v>
      </c>
      <c r="F37" s="25">
        <f t="shared" si="5"/>
        <v>5187456.0000000009</v>
      </c>
      <c r="G37" s="32">
        <v>0</v>
      </c>
      <c r="H37" s="33">
        <f t="shared" si="8"/>
        <v>0</v>
      </c>
      <c r="I37" s="32">
        <v>1</v>
      </c>
      <c r="J37" s="33">
        <f t="shared" si="12"/>
        <v>5187456.0000000009</v>
      </c>
      <c r="K37" s="53">
        <v>0</v>
      </c>
      <c r="L37" s="33">
        <f t="shared" si="13"/>
        <v>0</v>
      </c>
      <c r="M37" s="32">
        <v>0</v>
      </c>
      <c r="N37" s="33">
        <f t="shared" si="10"/>
        <v>0</v>
      </c>
      <c r="O37" s="42"/>
      <c r="P37" s="49">
        <f t="shared" si="11"/>
        <v>0</v>
      </c>
      <c r="Q37" s="65">
        <v>1</v>
      </c>
      <c r="R37" s="79">
        <f t="shared" si="6"/>
        <v>1</v>
      </c>
      <c r="S37" s="79">
        <v>1</v>
      </c>
      <c r="T37" s="79">
        <f t="shared" si="2"/>
        <v>0</v>
      </c>
      <c r="U37" s="79"/>
      <c r="V37" s="64"/>
      <c r="W37" s="64" t="e">
        <f>G37+I37+#REF!+O37</f>
        <v>#REF!</v>
      </c>
      <c r="X37" s="152" t="e">
        <f>H37+J37+#REF!+P37</f>
        <v>#REF!</v>
      </c>
      <c r="Y37" s="79"/>
      <c r="Z37" s="64"/>
      <c r="AA37" s="12">
        <f t="shared" si="0"/>
        <v>5187456.0000000009</v>
      </c>
      <c r="AB37" s="87">
        <f t="shared" si="1"/>
        <v>0</v>
      </c>
      <c r="AC37" s="13" t="e">
        <f>G37+I37+#REF!+O37</f>
        <v>#REF!</v>
      </c>
      <c r="AD37" s="64">
        <v>1</v>
      </c>
      <c r="AE37" s="64" t="e">
        <f t="shared" si="3"/>
        <v>#REF!</v>
      </c>
      <c r="AU37" s="64">
        <f t="shared" si="7"/>
        <v>1</v>
      </c>
    </row>
    <row r="38" spans="1:47" s="3" customFormat="1">
      <c r="A38" s="8" t="s">
        <v>26</v>
      </c>
      <c r="B38" s="20" t="s">
        <v>79</v>
      </c>
      <c r="C38" s="23" t="s">
        <v>80</v>
      </c>
      <c r="D38" s="24"/>
      <c r="E38" s="42">
        <v>0.02</v>
      </c>
      <c r="F38" s="25">
        <f t="shared" si="5"/>
        <v>5187456.0000000009</v>
      </c>
      <c r="G38" s="32">
        <v>0</v>
      </c>
      <c r="H38" s="33">
        <f t="shared" si="8"/>
        <v>0</v>
      </c>
      <c r="I38" s="32">
        <v>1</v>
      </c>
      <c r="J38" s="33">
        <f t="shared" si="12"/>
        <v>5187456.0000000009</v>
      </c>
      <c r="K38" s="53">
        <v>0</v>
      </c>
      <c r="L38" s="33">
        <f t="shared" si="13"/>
        <v>0</v>
      </c>
      <c r="M38" s="32">
        <v>0</v>
      </c>
      <c r="N38" s="33">
        <f t="shared" si="10"/>
        <v>0</v>
      </c>
      <c r="O38" s="42"/>
      <c r="P38" s="49">
        <f t="shared" si="11"/>
        <v>0</v>
      </c>
      <c r="Q38" s="65">
        <v>1</v>
      </c>
      <c r="R38" s="79">
        <f t="shared" si="6"/>
        <v>1</v>
      </c>
      <c r="S38" s="79">
        <v>1</v>
      </c>
      <c r="T38" s="79">
        <f t="shared" si="2"/>
        <v>0</v>
      </c>
      <c r="U38" s="79"/>
      <c r="V38" s="64"/>
      <c r="W38" s="64" t="e">
        <f>G38+I38+#REF!+O38</f>
        <v>#REF!</v>
      </c>
      <c r="X38" s="152" t="e">
        <f>H38+J38+#REF!+P38</f>
        <v>#REF!</v>
      </c>
      <c r="Y38" s="79"/>
      <c r="Z38" s="64"/>
      <c r="AA38" s="12">
        <f t="shared" si="0"/>
        <v>5187456.0000000009</v>
      </c>
      <c r="AB38" s="87">
        <f t="shared" si="1"/>
        <v>0</v>
      </c>
      <c r="AC38" s="13" t="e">
        <f>G38+I38+#REF!+O38</f>
        <v>#REF!</v>
      </c>
      <c r="AD38" s="64">
        <v>1</v>
      </c>
      <c r="AE38" s="64" t="e">
        <f t="shared" si="3"/>
        <v>#REF!</v>
      </c>
      <c r="AU38" s="64">
        <f t="shared" si="7"/>
        <v>1</v>
      </c>
    </row>
    <row r="39" spans="1:47" s="3" customFormat="1">
      <c r="A39" s="8" t="s">
        <v>26</v>
      </c>
      <c r="B39" s="20" t="s">
        <v>81</v>
      </c>
      <c r="C39" s="23" t="s">
        <v>82</v>
      </c>
      <c r="D39" s="24"/>
      <c r="E39" s="42">
        <v>0.01</v>
      </c>
      <c r="F39" s="25">
        <f t="shared" si="5"/>
        <v>2593728.0000000005</v>
      </c>
      <c r="G39" s="32">
        <v>0</v>
      </c>
      <c r="H39" s="33">
        <f t="shared" si="8"/>
        <v>0</v>
      </c>
      <c r="I39" s="32">
        <v>0.95</v>
      </c>
      <c r="J39" s="33">
        <f t="shared" si="12"/>
        <v>2464041.6000000006</v>
      </c>
      <c r="K39" s="53">
        <v>0.05</v>
      </c>
      <c r="L39" s="33">
        <f t="shared" si="13"/>
        <v>129686.40000000002</v>
      </c>
      <c r="M39" s="32">
        <v>0</v>
      </c>
      <c r="N39" s="33">
        <f t="shared" si="10"/>
        <v>0</v>
      </c>
      <c r="O39" s="42"/>
      <c r="P39" s="49">
        <f t="shared" si="11"/>
        <v>0</v>
      </c>
      <c r="Q39" s="65">
        <v>1</v>
      </c>
      <c r="R39" s="79">
        <f t="shared" si="6"/>
        <v>1</v>
      </c>
      <c r="S39" s="79">
        <v>1</v>
      </c>
      <c r="T39" s="79">
        <f t="shared" si="2"/>
        <v>0</v>
      </c>
      <c r="U39" s="79"/>
      <c r="V39" s="64"/>
      <c r="W39" s="64" t="e">
        <f>G39+I39+#REF!+O39</f>
        <v>#REF!</v>
      </c>
      <c r="X39" s="152" t="e">
        <f>H39+J39+#REF!+P39</f>
        <v>#REF!</v>
      </c>
      <c r="Y39" s="79"/>
      <c r="Z39" s="64"/>
      <c r="AA39" s="12">
        <f t="shared" si="0"/>
        <v>2593728.0000000005</v>
      </c>
      <c r="AB39" s="87">
        <f t="shared" si="1"/>
        <v>0</v>
      </c>
      <c r="AC39" s="13" t="e">
        <f>G39+I39+#REF!+O39</f>
        <v>#REF!</v>
      </c>
      <c r="AD39" s="64">
        <v>1</v>
      </c>
      <c r="AE39" s="64" t="e">
        <f t="shared" si="3"/>
        <v>#REF!</v>
      </c>
      <c r="AU39" s="64">
        <f t="shared" si="7"/>
        <v>1</v>
      </c>
    </row>
    <row r="40" spans="1:47" s="3" customFormat="1">
      <c r="A40" s="8" t="s">
        <v>26</v>
      </c>
      <c r="B40" s="20" t="s">
        <v>83</v>
      </c>
      <c r="C40" s="23" t="s">
        <v>84</v>
      </c>
      <c r="D40" s="24"/>
      <c r="E40" s="43">
        <v>5.0000000000000001E-3</v>
      </c>
      <c r="F40" s="25">
        <f t="shared" si="5"/>
        <v>1296864.0000000002</v>
      </c>
      <c r="G40" s="32">
        <v>0</v>
      </c>
      <c r="H40" s="33">
        <f t="shared" si="8"/>
        <v>0</v>
      </c>
      <c r="I40" s="32">
        <v>1</v>
      </c>
      <c r="J40" s="33">
        <f t="shared" si="12"/>
        <v>1296864.0000000002</v>
      </c>
      <c r="K40" s="53">
        <v>0</v>
      </c>
      <c r="L40" s="33">
        <f t="shared" si="13"/>
        <v>0</v>
      </c>
      <c r="M40" s="32">
        <v>0</v>
      </c>
      <c r="N40" s="33">
        <f t="shared" si="10"/>
        <v>0</v>
      </c>
      <c r="O40" s="42"/>
      <c r="P40" s="49">
        <f t="shared" si="11"/>
        <v>0</v>
      </c>
      <c r="Q40" s="65">
        <v>1</v>
      </c>
      <c r="R40" s="79">
        <f t="shared" si="6"/>
        <v>1</v>
      </c>
      <c r="S40" s="79">
        <v>1</v>
      </c>
      <c r="T40" s="79">
        <f t="shared" si="2"/>
        <v>0</v>
      </c>
      <c r="U40" s="79"/>
      <c r="V40" s="64"/>
      <c r="W40" s="64" t="e">
        <f>G40+I40+#REF!+O40</f>
        <v>#REF!</v>
      </c>
      <c r="X40" s="152" t="e">
        <f>H40+J40+#REF!+P40</f>
        <v>#REF!</v>
      </c>
      <c r="Y40" s="79"/>
      <c r="Z40" s="64"/>
      <c r="AA40" s="12">
        <f t="shared" si="0"/>
        <v>1296864.0000000002</v>
      </c>
      <c r="AB40" s="87">
        <f t="shared" si="1"/>
        <v>0</v>
      </c>
      <c r="AC40" s="13" t="e">
        <f>G40+I40+#REF!+O40</f>
        <v>#REF!</v>
      </c>
      <c r="AD40" s="64">
        <v>1</v>
      </c>
      <c r="AE40" s="64" t="e">
        <f t="shared" si="3"/>
        <v>#REF!</v>
      </c>
      <c r="AU40" s="64">
        <f t="shared" si="7"/>
        <v>1</v>
      </c>
    </row>
    <row r="41" spans="1:47" s="3" customFormat="1">
      <c r="A41" s="8" t="s">
        <v>26</v>
      </c>
      <c r="B41" s="20" t="s">
        <v>85</v>
      </c>
      <c r="C41" s="23" t="s">
        <v>86</v>
      </c>
      <c r="D41" s="24"/>
      <c r="E41" s="43">
        <v>5.0000000000000001E-3</v>
      </c>
      <c r="F41" s="25">
        <f t="shared" si="5"/>
        <v>1296864.0000000002</v>
      </c>
      <c r="G41" s="32">
        <v>0</v>
      </c>
      <c r="H41" s="33">
        <f t="shared" si="8"/>
        <v>0</v>
      </c>
      <c r="I41" s="32">
        <v>0</v>
      </c>
      <c r="J41" s="33">
        <f t="shared" si="12"/>
        <v>0</v>
      </c>
      <c r="K41" s="53">
        <v>0.95</v>
      </c>
      <c r="L41" s="33">
        <f t="shared" si="13"/>
        <v>1232020.8000000003</v>
      </c>
      <c r="M41" s="158">
        <v>0.05</v>
      </c>
      <c r="N41" s="33">
        <f t="shared" si="10"/>
        <v>64843.200000000012</v>
      </c>
      <c r="O41" s="158">
        <v>0.05</v>
      </c>
      <c r="P41" s="49">
        <f t="shared" si="11"/>
        <v>64843.200000000012</v>
      </c>
      <c r="Q41" s="65">
        <v>1</v>
      </c>
      <c r="R41" s="79">
        <f t="shared" si="6"/>
        <v>1</v>
      </c>
      <c r="S41" s="79">
        <v>1</v>
      </c>
      <c r="T41" s="79">
        <f t="shared" si="2"/>
        <v>0</v>
      </c>
      <c r="U41" s="79"/>
      <c r="V41" s="64"/>
      <c r="W41" s="64" t="e">
        <f>G41+I41+#REF!+O41</f>
        <v>#REF!</v>
      </c>
      <c r="X41" s="152" t="e">
        <f>H41+J41+#REF!+P41</f>
        <v>#REF!</v>
      </c>
      <c r="Y41" s="79"/>
      <c r="Z41" s="64"/>
      <c r="AA41" s="12">
        <f t="shared" si="0"/>
        <v>1296864.0000000002</v>
      </c>
      <c r="AB41" s="87">
        <f t="shared" si="1"/>
        <v>0</v>
      </c>
      <c r="AC41" s="13" t="e">
        <f>G41+I41+#REF!+O41</f>
        <v>#REF!</v>
      </c>
      <c r="AD41" s="64">
        <v>1</v>
      </c>
      <c r="AE41" s="64" t="e">
        <f t="shared" si="3"/>
        <v>#REF!</v>
      </c>
      <c r="AU41" s="64">
        <f t="shared" si="7"/>
        <v>1</v>
      </c>
    </row>
    <row r="42" spans="1:47" ht="21.95" customHeight="1">
      <c r="B42" s="20" t="s">
        <v>87</v>
      </c>
      <c r="C42" s="44" t="s">
        <v>88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25">
        <v>0</v>
      </c>
      <c r="N42" s="25"/>
      <c r="O42" s="42"/>
      <c r="P42" s="49">
        <f t="shared" si="11"/>
        <v>0</v>
      </c>
      <c r="Q42" s="65"/>
      <c r="R42" s="79">
        <f>G42+I42+K42+M42</f>
        <v>0</v>
      </c>
      <c r="S42" s="79">
        <v>0</v>
      </c>
      <c r="T42" s="79">
        <f t="shared" si="2"/>
        <v>0</v>
      </c>
      <c r="U42" s="79"/>
      <c r="V42" s="64"/>
      <c r="W42" s="64" t="e">
        <f>G42+I42+#REF!+O42</f>
        <v>#REF!</v>
      </c>
      <c r="X42" s="152" t="e">
        <f>H42+J42+#REF!+P42</f>
        <v>#REF!</v>
      </c>
      <c r="Y42" s="79"/>
      <c r="Z42" s="64"/>
      <c r="AA42" s="15">
        <f t="shared" si="0"/>
        <v>0</v>
      </c>
      <c r="AB42" s="80">
        <f t="shared" si="1"/>
        <v>0</v>
      </c>
      <c r="AC42" s="13" t="e">
        <f>G42+I42+#REF!+O42</f>
        <v>#REF!</v>
      </c>
      <c r="AD42" s="64">
        <v>0</v>
      </c>
      <c r="AE42" s="64" t="e">
        <f t="shared" si="3"/>
        <v>#REF!</v>
      </c>
    </row>
    <row r="43" spans="1:47" s="3" customFormat="1" ht="15" customHeight="1">
      <c r="A43" s="8" t="s">
        <v>89</v>
      </c>
      <c r="B43" s="20" t="s">
        <v>18</v>
      </c>
      <c r="C43" s="23" t="s">
        <v>90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32">
        <v>0</v>
      </c>
      <c r="N43" s="33">
        <f t="shared" ref="N43:N51" si="14">+M43*$F43</f>
        <v>0</v>
      </c>
      <c r="O43" s="42"/>
      <c r="P43" s="49">
        <f t="shared" si="11"/>
        <v>0</v>
      </c>
      <c r="Q43" s="65">
        <v>0.8</v>
      </c>
      <c r="R43" s="79">
        <f t="shared" ref="R43:R74" si="15">G43+I43+K43+O43</f>
        <v>0.8</v>
      </c>
      <c r="S43" s="79">
        <v>0.8</v>
      </c>
      <c r="T43" s="79">
        <f t="shared" si="2"/>
        <v>0</v>
      </c>
      <c r="U43" s="79"/>
      <c r="V43" s="64"/>
      <c r="W43" s="64" t="e">
        <f>G43+I43+#REF!+O43</f>
        <v>#REF!</v>
      </c>
      <c r="X43" s="152" t="e">
        <f>H43+J43+#REF!+P43</f>
        <v>#REF!</v>
      </c>
      <c r="Y43" s="79"/>
      <c r="Z43" s="64"/>
      <c r="AA43" s="12">
        <f t="shared" si="0"/>
        <v>6224947.2000000011</v>
      </c>
      <c r="AB43" s="87">
        <f t="shared" si="1"/>
        <v>1556236.7999999998</v>
      </c>
      <c r="AC43" s="13" t="e">
        <f>G43+I43+#REF!+O43</f>
        <v>#REF!</v>
      </c>
      <c r="AD43" s="64">
        <v>0.8</v>
      </c>
      <c r="AE43" s="64" t="e">
        <f t="shared" si="3"/>
        <v>#REF!</v>
      </c>
      <c r="AU43" s="64">
        <f t="shared" ref="AU43:AU74" si="16">G43+I43+K43+M43</f>
        <v>0.8</v>
      </c>
    </row>
    <row r="44" spans="1:47" s="3" customFormat="1" ht="15" customHeight="1">
      <c r="A44" s="8" t="s">
        <v>89</v>
      </c>
      <c r="B44" s="20" t="s">
        <v>20</v>
      </c>
      <c r="C44" s="23" t="s">
        <v>91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32">
        <v>0</v>
      </c>
      <c r="N44" s="33">
        <f t="shared" si="14"/>
        <v>0</v>
      </c>
      <c r="O44" s="42"/>
      <c r="P44" s="49">
        <f t="shared" si="11"/>
        <v>0</v>
      </c>
      <c r="Q44" s="65">
        <v>0.2</v>
      </c>
      <c r="R44" s="79">
        <f t="shared" si="15"/>
        <v>0.2</v>
      </c>
      <c r="S44" s="79">
        <v>0.2</v>
      </c>
      <c r="T44" s="79">
        <f t="shared" si="2"/>
        <v>0</v>
      </c>
      <c r="U44" s="79"/>
      <c r="V44" s="64"/>
      <c r="W44" s="64" t="e">
        <f>G44+I44+#REF!+O44</f>
        <v>#REF!</v>
      </c>
      <c r="X44" s="152" t="e">
        <f>H44+J44+#REF!+P44</f>
        <v>#REF!</v>
      </c>
      <c r="Y44" s="79"/>
      <c r="Z44" s="64"/>
      <c r="AA44" s="12">
        <f t="shared" si="0"/>
        <v>1556236.8000000003</v>
      </c>
      <c r="AB44" s="87">
        <f t="shared" si="1"/>
        <v>-1556236.8000000003</v>
      </c>
      <c r="AC44" s="13" t="e">
        <f>G44+I44+#REF!+O44</f>
        <v>#REF!</v>
      </c>
      <c r="AD44" s="64">
        <v>0.2</v>
      </c>
      <c r="AE44" s="64" t="e">
        <f t="shared" si="3"/>
        <v>#REF!</v>
      </c>
      <c r="AU44" s="64">
        <f t="shared" si="16"/>
        <v>0.2</v>
      </c>
    </row>
    <row r="45" spans="1:47" s="3" customFormat="1" ht="15" customHeight="1">
      <c r="A45" s="8" t="s">
        <v>89</v>
      </c>
      <c r="B45" s="20" t="s">
        <v>29</v>
      </c>
      <c r="C45" s="23" t="s">
        <v>92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32">
        <v>0</v>
      </c>
      <c r="N45" s="33">
        <f t="shared" si="14"/>
        <v>0</v>
      </c>
      <c r="O45" s="42"/>
      <c r="P45" s="49">
        <f t="shared" si="11"/>
        <v>0</v>
      </c>
      <c r="Q45" s="65">
        <v>0.8</v>
      </c>
      <c r="R45" s="79">
        <f t="shared" si="15"/>
        <v>0.8</v>
      </c>
      <c r="S45" s="79">
        <v>0.8</v>
      </c>
      <c r="T45" s="79">
        <f t="shared" si="2"/>
        <v>0</v>
      </c>
      <c r="U45" s="79"/>
      <c r="V45" s="64"/>
      <c r="W45" s="64" t="e">
        <f>G45+I45+#REF!+O45</f>
        <v>#REF!</v>
      </c>
      <c r="X45" s="152" t="e">
        <f>H45+J45+#REF!+P45</f>
        <v>#REF!</v>
      </c>
      <c r="Y45" s="79"/>
      <c r="Z45" s="64"/>
      <c r="AA45" s="12">
        <f t="shared" si="0"/>
        <v>4149964.8000000007</v>
      </c>
      <c r="AB45" s="87">
        <f t="shared" si="1"/>
        <v>1037491.2000000002</v>
      </c>
      <c r="AC45" s="13" t="e">
        <f>G45+I45+#REF!+O45</f>
        <v>#REF!</v>
      </c>
      <c r="AD45" s="64">
        <v>0.8</v>
      </c>
      <c r="AE45" s="64" t="e">
        <f t="shared" si="3"/>
        <v>#REF!</v>
      </c>
      <c r="AU45" s="64">
        <f t="shared" si="16"/>
        <v>0.8</v>
      </c>
    </row>
    <row r="46" spans="1:47" s="3" customFormat="1" ht="15" customHeight="1">
      <c r="A46" s="8" t="s">
        <v>89</v>
      </c>
      <c r="B46" s="20" t="s">
        <v>31</v>
      </c>
      <c r="C46" s="23" t="s">
        <v>93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32">
        <v>0</v>
      </c>
      <c r="N46" s="33">
        <f t="shared" si="14"/>
        <v>0</v>
      </c>
      <c r="O46" s="42"/>
      <c r="P46" s="49">
        <f t="shared" si="11"/>
        <v>0</v>
      </c>
      <c r="Q46" s="65">
        <v>0.2</v>
      </c>
      <c r="R46" s="79">
        <f t="shared" si="15"/>
        <v>0.2</v>
      </c>
      <c r="S46" s="79">
        <v>0.2</v>
      </c>
      <c r="T46" s="79">
        <f t="shared" si="2"/>
        <v>0</v>
      </c>
      <c r="U46" s="79"/>
      <c r="V46" s="64"/>
      <c r="W46" s="64" t="e">
        <f>G46+I46+#REF!+O46</f>
        <v>#REF!</v>
      </c>
      <c r="X46" s="152" t="e">
        <f>H46+J46+#REF!+P46</f>
        <v>#REF!</v>
      </c>
      <c r="Y46" s="79"/>
      <c r="Z46" s="64"/>
      <c r="AA46" s="12">
        <f t="shared" si="0"/>
        <v>1037491.2000000002</v>
      </c>
      <c r="AB46" s="87">
        <f t="shared" si="1"/>
        <v>-1037491.2000000002</v>
      </c>
      <c r="AC46" s="13" t="e">
        <f>G46+I46+#REF!+O46</f>
        <v>#REF!</v>
      </c>
      <c r="AD46" s="64">
        <v>0.2</v>
      </c>
      <c r="AE46" s="64" t="e">
        <f t="shared" si="3"/>
        <v>#REF!</v>
      </c>
      <c r="AU46" s="64">
        <f t="shared" si="16"/>
        <v>0.2</v>
      </c>
    </row>
    <row r="47" spans="1:47" s="3" customFormat="1" ht="15" customHeight="1">
      <c r="A47" s="8" t="s">
        <v>89</v>
      </c>
      <c r="B47" s="20" t="s">
        <v>33</v>
      </c>
      <c r="C47" s="23" t="s">
        <v>94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32">
        <v>0</v>
      </c>
      <c r="N47" s="33">
        <f t="shared" si="14"/>
        <v>0</v>
      </c>
      <c r="O47" s="42"/>
      <c r="P47" s="49">
        <f t="shared" si="11"/>
        <v>0</v>
      </c>
      <c r="Q47" s="65">
        <v>0.8</v>
      </c>
      <c r="R47" s="79">
        <f t="shared" si="15"/>
        <v>0.8</v>
      </c>
      <c r="S47" s="79">
        <v>0.8</v>
      </c>
      <c r="T47" s="79">
        <f t="shared" si="2"/>
        <v>0</v>
      </c>
      <c r="U47" s="79"/>
      <c r="V47" s="64"/>
      <c r="W47" s="64" t="e">
        <f>G47+I47+#REF!+O47</f>
        <v>#REF!</v>
      </c>
      <c r="X47" s="152" t="e">
        <f>H47+J47+#REF!+P47</f>
        <v>#REF!</v>
      </c>
      <c r="Y47" s="79"/>
      <c r="Z47" s="64"/>
      <c r="AA47" s="12">
        <f t="shared" si="0"/>
        <v>6224947.2000000002</v>
      </c>
      <c r="AB47" s="87">
        <f t="shared" si="1"/>
        <v>1556236.8000000007</v>
      </c>
      <c r="AC47" s="13" t="e">
        <f>G47+I47+#REF!+O47</f>
        <v>#REF!</v>
      </c>
      <c r="AD47" s="64">
        <v>0.8</v>
      </c>
      <c r="AE47" s="64" t="e">
        <f t="shared" si="3"/>
        <v>#REF!</v>
      </c>
      <c r="AU47" s="64">
        <f t="shared" si="16"/>
        <v>0.8</v>
      </c>
    </row>
    <row r="48" spans="1:47" s="3" customFormat="1" ht="15" customHeight="1">
      <c r="A48" s="8" t="s">
        <v>89</v>
      </c>
      <c r="B48" s="20" t="s">
        <v>35</v>
      </c>
      <c r="C48" s="23" t="s">
        <v>95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32">
        <v>0</v>
      </c>
      <c r="N48" s="33">
        <f t="shared" si="14"/>
        <v>0</v>
      </c>
      <c r="O48" s="42"/>
      <c r="P48" s="49">
        <f t="shared" si="11"/>
        <v>0</v>
      </c>
      <c r="Q48" s="65">
        <v>0.2</v>
      </c>
      <c r="R48" s="79">
        <f t="shared" si="15"/>
        <v>0.2</v>
      </c>
      <c r="S48" s="79">
        <v>0.2</v>
      </c>
      <c r="T48" s="79">
        <f t="shared" si="2"/>
        <v>0</v>
      </c>
      <c r="U48" s="79"/>
      <c r="V48" s="64"/>
      <c r="W48" s="64" t="e">
        <f>G48+I48+#REF!+O48</f>
        <v>#REF!</v>
      </c>
      <c r="X48" s="152" t="e">
        <f>H48+J48+#REF!+P48</f>
        <v>#REF!</v>
      </c>
      <c r="Y48" s="79"/>
      <c r="Z48" s="64"/>
      <c r="AA48" s="12">
        <f t="shared" si="0"/>
        <v>1556236.8000000003</v>
      </c>
      <c r="AB48" s="87">
        <f t="shared" si="1"/>
        <v>-1556236.8000000003</v>
      </c>
      <c r="AC48" s="13" t="e">
        <f>G48+I48+#REF!+O48</f>
        <v>#REF!</v>
      </c>
      <c r="AD48" s="64">
        <v>0.2</v>
      </c>
      <c r="AE48" s="64" t="e">
        <f t="shared" si="3"/>
        <v>#REF!</v>
      </c>
      <c r="AU48" s="64">
        <f t="shared" si="16"/>
        <v>0.2</v>
      </c>
    </row>
    <row r="49" spans="1:47" s="3" customFormat="1" ht="15" customHeight="1">
      <c r="A49" s="8" t="s">
        <v>89</v>
      </c>
      <c r="B49" s="20" t="s">
        <v>37</v>
      </c>
      <c r="C49" s="23" t="s">
        <v>96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32">
        <v>0</v>
      </c>
      <c r="N49" s="33">
        <f t="shared" si="14"/>
        <v>0</v>
      </c>
      <c r="O49" s="42"/>
      <c r="P49" s="49">
        <f t="shared" si="11"/>
        <v>0</v>
      </c>
      <c r="Q49" s="65">
        <v>0.8</v>
      </c>
      <c r="R49" s="79">
        <f t="shared" si="15"/>
        <v>0.8</v>
      </c>
      <c r="S49" s="79">
        <v>0.8</v>
      </c>
      <c r="T49" s="79">
        <f t="shared" si="2"/>
        <v>0</v>
      </c>
      <c r="U49" s="79"/>
      <c r="V49" s="64"/>
      <c r="W49" s="64" t="e">
        <f>G49+I49+#REF!+O49</f>
        <v>#REF!</v>
      </c>
      <c r="X49" s="152" t="e">
        <f>H49+J49+#REF!+P49</f>
        <v>#REF!</v>
      </c>
      <c r="Y49" s="79"/>
      <c r="Z49" s="64"/>
      <c r="AA49" s="12">
        <f t="shared" si="0"/>
        <v>6224947.2000000011</v>
      </c>
      <c r="AB49" s="87">
        <f t="shared" si="1"/>
        <v>1556236.7999999998</v>
      </c>
      <c r="AC49" s="13" t="e">
        <f>G49+I49+#REF!+O49</f>
        <v>#REF!</v>
      </c>
      <c r="AD49" s="64">
        <v>0.8</v>
      </c>
      <c r="AE49" s="64" t="e">
        <f t="shared" si="3"/>
        <v>#REF!</v>
      </c>
      <c r="AU49" s="64">
        <f t="shared" si="16"/>
        <v>0.8</v>
      </c>
    </row>
    <row r="50" spans="1:47" s="3" customFormat="1" ht="15" customHeight="1">
      <c r="A50" s="8" t="s">
        <v>89</v>
      </c>
      <c r="B50" s="20" t="s">
        <v>39</v>
      </c>
      <c r="C50" s="23" t="s">
        <v>97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32">
        <v>0</v>
      </c>
      <c r="N50" s="33">
        <f t="shared" si="14"/>
        <v>0</v>
      </c>
      <c r="O50" s="42"/>
      <c r="P50" s="49">
        <f t="shared" si="11"/>
        <v>0</v>
      </c>
      <c r="Q50" s="65">
        <v>0.2</v>
      </c>
      <c r="R50" s="79">
        <f t="shared" si="15"/>
        <v>0.2</v>
      </c>
      <c r="S50" s="79">
        <v>0.2</v>
      </c>
      <c r="T50" s="79">
        <f t="shared" si="2"/>
        <v>0</v>
      </c>
      <c r="U50" s="79"/>
      <c r="V50" s="64"/>
      <c r="W50" s="64" t="e">
        <f>G50+I50+#REF!+O50</f>
        <v>#REF!</v>
      </c>
      <c r="X50" s="152" t="e">
        <f>H50+J50+#REF!+P50</f>
        <v>#REF!</v>
      </c>
      <c r="Y50" s="79"/>
      <c r="Z50" s="64"/>
      <c r="AA50" s="12">
        <f t="shared" si="0"/>
        <v>1556236.8000000003</v>
      </c>
      <c r="AB50" s="87">
        <f t="shared" si="1"/>
        <v>-1556236.8000000003</v>
      </c>
      <c r="AC50" s="13" t="e">
        <f>G50+I50+#REF!+O50</f>
        <v>#REF!</v>
      </c>
      <c r="AD50" s="64">
        <v>0.2</v>
      </c>
      <c r="AE50" s="64" t="e">
        <f t="shared" si="3"/>
        <v>#REF!</v>
      </c>
      <c r="AU50" s="64">
        <f t="shared" si="16"/>
        <v>0.2</v>
      </c>
    </row>
    <row r="51" spans="1:47" s="3" customFormat="1" ht="15" customHeight="1">
      <c r="A51" s="8" t="s">
        <v>89</v>
      </c>
      <c r="B51" s="20" t="s">
        <v>41</v>
      </c>
      <c r="C51" s="23" t="s">
        <v>98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32">
        <v>0</v>
      </c>
      <c r="N51" s="33">
        <f t="shared" si="14"/>
        <v>0</v>
      </c>
      <c r="O51" s="42"/>
      <c r="P51" s="49">
        <f t="shared" si="11"/>
        <v>0</v>
      </c>
      <c r="Q51" s="65">
        <v>0.8</v>
      </c>
      <c r="R51" s="79">
        <f t="shared" si="15"/>
        <v>0.8</v>
      </c>
      <c r="S51" s="79">
        <v>0.8</v>
      </c>
      <c r="T51" s="79">
        <f t="shared" si="2"/>
        <v>0</v>
      </c>
      <c r="U51" s="79"/>
      <c r="V51" s="64"/>
      <c r="W51" s="64" t="e">
        <f>G51+I51+#REF!+O51</f>
        <v>#REF!</v>
      </c>
      <c r="X51" s="152" t="e">
        <f>H51+J51+#REF!+P51</f>
        <v>#REF!</v>
      </c>
      <c r="Y51" s="79"/>
      <c r="Z51" s="64"/>
      <c r="AA51" s="12">
        <f t="shared" si="0"/>
        <v>20749824.000000004</v>
      </c>
      <c r="AB51" s="87">
        <f t="shared" si="1"/>
        <v>5187456</v>
      </c>
      <c r="AC51" s="13" t="e">
        <f>G51+I51+#REF!+O51</f>
        <v>#REF!</v>
      </c>
      <c r="AD51" s="64">
        <v>0.8</v>
      </c>
      <c r="AE51" s="64" t="e">
        <f t="shared" si="3"/>
        <v>#REF!</v>
      </c>
      <c r="AU51" s="64">
        <f t="shared" si="16"/>
        <v>0.8</v>
      </c>
    </row>
    <row r="52" spans="1:47" s="3" customFormat="1" ht="15" customHeight="1">
      <c r="A52" s="8" t="s">
        <v>89</v>
      </c>
      <c r="B52" s="20" t="s">
        <v>43</v>
      </c>
      <c r="C52" s="23" t="s">
        <v>99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32"/>
      <c r="N52" s="33">
        <f>+M52*F51</f>
        <v>0</v>
      </c>
      <c r="O52" s="42"/>
      <c r="P52" s="49">
        <f t="shared" si="11"/>
        <v>0</v>
      </c>
      <c r="Q52" s="65">
        <v>0.2</v>
      </c>
      <c r="R52" s="79">
        <f t="shared" si="15"/>
        <v>0.2</v>
      </c>
      <c r="S52" s="79">
        <v>0.2</v>
      </c>
      <c r="T52" s="79">
        <f t="shared" si="2"/>
        <v>0</v>
      </c>
      <c r="U52" s="79"/>
      <c r="V52" s="64"/>
      <c r="W52" s="64" t="e">
        <f>G52+I52+#REF!+O52</f>
        <v>#REF!</v>
      </c>
      <c r="X52" s="152" t="e">
        <f>H52+J52+#REF!+P52</f>
        <v>#REF!</v>
      </c>
      <c r="Y52" s="79"/>
      <c r="Z52" s="64"/>
      <c r="AA52" s="12">
        <f t="shared" si="0"/>
        <v>5187456.0000000009</v>
      </c>
      <c r="AB52" s="87">
        <f t="shared" si="1"/>
        <v>-5187456.0000000009</v>
      </c>
      <c r="AC52" s="13" t="e">
        <f>G52+I52+#REF!+O52</f>
        <v>#REF!</v>
      </c>
      <c r="AD52" s="64">
        <v>0.2</v>
      </c>
      <c r="AE52" s="64" t="e">
        <f t="shared" si="3"/>
        <v>#REF!</v>
      </c>
      <c r="AU52" s="64">
        <f t="shared" si="16"/>
        <v>0.2</v>
      </c>
    </row>
    <row r="53" spans="1:47" s="3" customFormat="1" ht="15" customHeight="1">
      <c r="A53" s="8" t="s">
        <v>89</v>
      </c>
      <c r="B53" s="20" t="s">
        <v>45</v>
      </c>
      <c r="C53" s="23" t="s">
        <v>100</v>
      </c>
      <c r="D53" s="24"/>
      <c r="E53" s="42">
        <v>0.04</v>
      </c>
      <c r="F53" s="25">
        <f t="shared" ref="F53:F57" si="17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32">
        <v>0</v>
      </c>
      <c r="N53" s="33">
        <f>+M53*$F53</f>
        <v>0</v>
      </c>
      <c r="O53" s="42"/>
      <c r="P53" s="49">
        <f t="shared" si="11"/>
        <v>0</v>
      </c>
      <c r="Q53" s="65">
        <v>0.8</v>
      </c>
      <c r="R53" s="79">
        <f t="shared" si="15"/>
        <v>0.8</v>
      </c>
      <c r="S53" s="79">
        <v>0.8</v>
      </c>
      <c r="T53" s="79">
        <f t="shared" si="2"/>
        <v>0</v>
      </c>
      <c r="U53" s="79"/>
      <c r="V53" s="64"/>
      <c r="W53" s="64" t="e">
        <f>G53+I53+#REF!+O53</f>
        <v>#REF!</v>
      </c>
      <c r="X53" s="152" t="e">
        <f>H53+J53+#REF!+P53</f>
        <v>#REF!</v>
      </c>
      <c r="Y53" s="79"/>
      <c r="Z53" s="64"/>
      <c r="AA53" s="12">
        <f t="shared" si="0"/>
        <v>8299929.6000000015</v>
      </c>
      <c r="AB53" s="87">
        <f t="shared" si="1"/>
        <v>2074982.4000000004</v>
      </c>
      <c r="AC53" s="13" t="e">
        <f>G53+I53+#REF!+O53</f>
        <v>#REF!</v>
      </c>
      <c r="AD53" s="64">
        <v>0.8</v>
      </c>
      <c r="AE53" s="64" t="e">
        <f t="shared" si="3"/>
        <v>#REF!</v>
      </c>
      <c r="AU53" s="64">
        <f t="shared" si="16"/>
        <v>0.8</v>
      </c>
    </row>
    <row r="54" spans="1:47" s="3" customFormat="1" ht="15" customHeight="1">
      <c r="A54" s="8" t="s">
        <v>89</v>
      </c>
      <c r="B54" s="20" t="s">
        <v>47</v>
      </c>
      <c r="C54" s="23" t="s">
        <v>101</v>
      </c>
      <c r="D54" s="24"/>
      <c r="E54" s="42"/>
      <c r="F54" s="25">
        <f t="shared" si="17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32">
        <v>0</v>
      </c>
      <c r="N54" s="33">
        <f>+M54*$F53</f>
        <v>0</v>
      </c>
      <c r="O54" s="42"/>
      <c r="P54" s="49">
        <f t="shared" si="11"/>
        <v>0</v>
      </c>
      <c r="Q54" s="65">
        <v>0.2</v>
      </c>
      <c r="R54" s="79">
        <f t="shared" si="15"/>
        <v>0.2</v>
      </c>
      <c r="S54" s="79">
        <v>0.2</v>
      </c>
      <c r="T54" s="79">
        <f t="shared" si="2"/>
        <v>0</v>
      </c>
      <c r="U54" s="79"/>
      <c r="V54" s="64"/>
      <c r="W54" s="64" t="e">
        <f>G54+I54+#REF!+O54</f>
        <v>#REF!</v>
      </c>
      <c r="X54" s="152" t="e">
        <f>H54+J54+#REF!+P54</f>
        <v>#REF!</v>
      </c>
      <c r="Y54" s="79"/>
      <c r="Z54" s="64"/>
      <c r="AA54" s="12">
        <f t="shared" si="0"/>
        <v>2074982.4000000004</v>
      </c>
      <c r="AB54" s="87">
        <f t="shared" si="1"/>
        <v>-2074982.4000000004</v>
      </c>
      <c r="AC54" s="13" t="e">
        <f>G54+I54+#REF!+O54</f>
        <v>#REF!</v>
      </c>
      <c r="AD54" s="64">
        <v>0.2</v>
      </c>
      <c r="AE54" s="64" t="e">
        <f t="shared" si="3"/>
        <v>#REF!</v>
      </c>
      <c r="AU54" s="64">
        <f t="shared" si="16"/>
        <v>0.2</v>
      </c>
    </row>
    <row r="55" spans="1:47" s="3" customFormat="1" ht="15" customHeight="1">
      <c r="A55" s="8" t="s">
        <v>89</v>
      </c>
      <c r="B55" s="20" t="s">
        <v>49</v>
      </c>
      <c r="C55" s="23" t="s">
        <v>102</v>
      </c>
      <c r="D55" s="24"/>
      <c r="E55" s="42">
        <v>0.04</v>
      </c>
      <c r="F55" s="25">
        <f t="shared" si="17"/>
        <v>10374912.000000002</v>
      </c>
      <c r="G55" s="32">
        <v>0</v>
      </c>
      <c r="H55" s="33">
        <v>0</v>
      </c>
      <c r="I55" s="32">
        <v>0.8</v>
      </c>
      <c r="J55" s="33">
        <f t="shared" ref="J55" si="18">+I55*$F55</f>
        <v>8299929.6000000015</v>
      </c>
      <c r="K55" s="53">
        <v>0</v>
      </c>
      <c r="L55" s="33">
        <f>+K55*$F55</f>
        <v>0</v>
      </c>
      <c r="M55" s="32">
        <v>0</v>
      </c>
      <c r="N55" s="33">
        <f>+M55*$F55</f>
        <v>0</v>
      </c>
      <c r="O55" s="42"/>
      <c r="P55" s="49">
        <f t="shared" si="11"/>
        <v>0</v>
      </c>
      <c r="Q55" s="65">
        <v>0.8</v>
      </c>
      <c r="R55" s="79">
        <f t="shared" si="15"/>
        <v>0.8</v>
      </c>
      <c r="S55" s="79">
        <v>0.8</v>
      </c>
      <c r="T55" s="79">
        <f t="shared" si="2"/>
        <v>0</v>
      </c>
      <c r="U55" s="79"/>
      <c r="V55" s="64"/>
      <c r="W55" s="64" t="e">
        <f>G55+I55+#REF!+O55</f>
        <v>#REF!</v>
      </c>
      <c r="X55" s="152" t="e">
        <f>H55+J55+#REF!+P55</f>
        <v>#REF!</v>
      </c>
      <c r="Y55" s="79"/>
      <c r="Z55" s="64"/>
      <c r="AA55" s="12">
        <f t="shared" si="0"/>
        <v>8299929.6000000015</v>
      </c>
      <c r="AB55" s="87">
        <f t="shared" si="1"/>
        <v>2074982.4000000004</v>
      </c>
      <c r="AC55" s="13" t="e">
        <f>G55+I55+#REF!+O55</f>
        <v>#REF!</v>
      </c>
      <c r="AD55" s="64">
        <v>0.8</v>
      </c>
      <c r="AE55" s="64" t="e">
        <f t="shared" si="3"/>
        <v>#REF!</v>
      </c>
      <c r="AU55" s="64">
        <f t="shared" si="16"/>
        <v>0.8</v>
      </c>
    </row>
    <row r="56" spans="1:47" s="3" customFormat="1" ht="15" customHeight="1">
      <c r="A56" s="8" t="s">
        <v>89</v>
      </c>
      <c r="B56" s="20" t="s">
        <v>51</v>
      </c>
      <c r="C56" s="23" t="s">
        <v>103</v>
      </c>
      <c r="D56" s="24"/>
      <c r="E56" s="42"/>
      <c r="F56" s="25">
        <f t="shared" si="17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32">
        <v>0</v>
      </c>
      <c r="N56" s="33">
        <f>+M56*F55</f>
        <v>0</v>
      </c>
      <c r="O56" s="42"/>
      <c r="P56" s="49">
        <f t="shared" si="11"/>
        <v>0</v>
      </c>
      <c r="Q56" s="65">
        <v>0.2</v>
      </c>
      <c r="R56" s="79">
        <f t="shared" si="15"/>
        <v>0.2</v>
      </c>
      <c r="S56" s="79">
        <v>0.2</v>
      </c>
      <c r="T56" s="79">
        <f t="shared" si="2"/>
        <v>0</v>
      </c>
      <c r="U56" s="79"/>
      <c r="V56" s="64"/>
      <c r="W56" s="64" t="e">
        <f>G56+I56+#REF!+O56</f>
        <v>#REF!</v>
      </c>
      <c r="X56" s="152" t="e">
        <f>H56+J56+#REF!+P56</f>
        <v>#REF!</v>
      </c>
      <c r="Y56" s="79"/>
      <c r="Z56" s="64"/>
      <c r="AA56" s="12">
        <f t="shared" si="0"/>
        <v>2074982.4000000004</v>
      </c>
      <c r="AB56" s="87">
        <f t="shared" si="1"/>
        <v>-2074982.4000000004</v>
      </c>
      <c r="AC56" s="13" t="e">
        <f>G56+I56+#REF!+O56</f>
        <v>#REF!</v>
      </c>
      <c r="AD56" s="64">
        <v>0.2</v>
      </c>
      <c r="AE56" s="64" t="e">
        <f t="shared" si="3"/>
        <v>#REF!</v>
      </c>
      <c r="AU56" s="64">
        <f t="shared" si="16"/>
        <v>0.2</v>
      </c>
    </row>
    <row r="57" spans="1:47" s="3" customFormat="1" ht="15" customHeight="1">
      <c r="A57" s="8" t="s">
        <v>89</v>
      </c>
      <c r="B57" s="20" t="s">
        <v>53</v>
      </c>
      <c r="C57" s="23" t="s">
        <v>104</v>
      </c>
      <c r="D57" s="24"/>
      <c r="E57" s="42">
        <v>0.04</v>
      </c>
      <c r="F57" s="25">
        <f t="shared" si="17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32">
        <v>0</v>
      </c>
      <c r="N57" s="33"/>
      <c r="O57" s="42"/>
      <c r="P57" s="49">
        <f t="shared" si="11"/>
        <v>0</v>
      </c>
      <c r="Q57" s="65">
        <v>0.8</v>
      </c>
      <c r="R57" s="79">
        <f t="shared" si="15"/>
        <v>0.8</v>
      </c>
      <c r="S57" s="79">
        <v>0.8</v>
      </c>
      <c r="T57" s="79">
        <f t="shared" si="2"/>
        <v>0</v>
      </c>
      <c r="U57" s="79"/>
      <c r="V57" s="64"/>
      <c r="W57" s="64" t="e">
        <f>G57+I57+#REF!+O57</f>
        <v>#REF!</v>
      </c>
      <c r="X57" s="152" t="e">
        <f>H57+J57+#REF!+P57</f>
        <v>#REF!</v>
      </c>
      <c r="Y57" s="79"/>
      <c r="Z57" s="64"/>
      <c r="AA57" s="12">
        <f t="shared" si="0"/>
        <v>8299929.6000000015</v>
      </c>
      <c r="AB57" s="87">
        <f t="shared" si="1"/>
        <v>2074982.4000000004</v>
      </c>
      <c r="AC57" s="13" t="e">
        <f>G57+I57+#REF!+O57</f>
        <v>#REF!</v>
      </c>
      <c r="AD57" s="64">
        <v>0.8</v>
      </c>
      <c r="AE57" s="64" t="e">
        <f t="shared" si="3"/>
        <v>#REF!</v>
      </c>
      <c r="AU57" s="64">
        <f t="shared" si="16"/>
        <v>0.8</v>
      </c>
    </row>
    <row r="58" spans="1:47" s="3" customFormat="1" ht="15" customHeight="1">
      <c r="A58" s="8" t="s">
        <v>89</v>
      </c>
      <c r="B58" s="20" t="s">
        <v>55</v>
      </c>
      <c r="C58" s="23" t="s">
        <v>105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0.09</v>
      </c>
      <c r="L58" s="33">
        <f>K58*F57</f>
        <v>933742.08000000019</v>
      </c>
      <c r="M58" s="32">
        <v>0.01</v>
      </c>
      <c r="N58" s="33">
        <f>+M58*F57</f>
        <v>103749.12000000002</v>
      </c>
      <c r="O58" s="32">
        <v>0.01</v>
      </c>
      <c r="P58" s="49">
        <f>O58*F57</f>
        <v>103749.12000000002</v>
      </c>
      <c r="Q58" s="65">
        <v>0.2</v>
      </c>
      <c r="R58" s="79">
        <f t="shared" si="15"/>
        <v>0.2</v>
      </c>
      <c r="S58" s="79">
        <v>0.2</v>
      </c>
      <c r="T58" s="79">
        <f t="shared" si="2"/>
        <v>0</v>
      </c>
      <c r="U58" s="79"/>
      <c r="V58" s="64"/>
      <c r="W58" s="64" t="e">
        <f>G58+I58+#REF!+O58</f>
        <v>#REF!</v>
      </c>
      <c r="X58" s="152" t="e">
        <f>H58+J58+#REF!+P58</f>
        <v>#REF!</v>
      </c>
      <c r="Y58" s="79"/>
      <c r="Z58" s="64"/>
      <c r="AA58" s="12">
        <f t="shared" si="0"/>
        <v>2074982.4000000004</v>
      </c>
      <c r="AB58" s="87">
        <f t="shared" si="1"/>
        <v>-2074982.4000000004</v>
      </c>
      <c r="AC58" s="13" t="e">
        <f>G58+I58+#REF!+O58</f>
        <v>#REF!</v>
      </c>
      <c r="AD58" s="64">
        <v>0.2</v>
      </c>
      <c r="AE58" s="64" t="e">
        <f t="shared" si="3"/>
        <v>#REF!</v>
      </c>
      <c r="AU58" s="64">
        <f t="shared" si="16"/>
        <v>0.2</v>
      </c>
    </row>
    <row r="59" spans="1:47" s="3" customFormat="1" ht="15" customHeight="1">
      <c r="A59" s="8" t="s">
        <v>89</v>
      </c>
      <c r="B59" s="20" t="s">
        <v>57</v>
      </c>
      <c r="C59" s="23" t="s">
        <v>106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19">+I59*$F59</f>
        <v>0</v>
      </c>
      <c r="K59" s="53">
        <v>0.8</v>
      </c>
      <c r="L59" s="33">
        <f t="shared" ref="L59:L66" si="20">+K59*$F59</f>
        <v>8299929.6000000015</v>
      </c>
      <c r="M59" s="32">
        <v>0</v>
      </c>
      <c r="N59" s="33">
        <f>+M59*$F59</f>
        <v>0</v>
      </c>
      <c r="O59" s="42"/>
      <c r="P59" s="49">
        <f>O59*F59</f>
        <v>0</v>
      </c>
      <c r="Q59" s="65">
        <v>0.8</v>
      </c>
      <c r="R59" s="79">
        <f t="shared" si="15"/>
        <v>0.8</v>
      </c>
      <c r="S59" s="79">
        <v>0.8</v>
      </c>
      <c r="T59" s="79">
        <f t="shared" si="2"/>
        <v>0</v>
      </c>
      <c r="U59" s="79"/>
      <c r="V59" s="64"/>
      <c r="W59" s="64" t="e">
        <f>G59+I59+#REF!+O59</f>
        <v>#REF!</v>
      </c>
      <c r="X59" s="152" t="e">
        <f>H59+J59+#REF!+P59</f>
        <v>#REF!</v>
      </c>
      <c r="Y59" s="79"/>
      <c r="Z59" s="64"/>
      <c r="AA59" s="12">
        <f t="shared" si="0"/>
        <v>8299929.6000000015</v>
      </c>
      <c r="AB59" s="87">
        <f t="shared" si="1"/>
        <v>2074982.4000000004</v>
      </c>
      <c r="AC59" s="13" t="e">
        <f>G59+I59+#REF!+O59</f>
        <v>#REF!</v>
      </c>
      <c r="AD59" s="64">
        <v>0.8</v>
      </c>
      <c r="AE59" s="64" t="e">
        <f t="shared" si="3"/>
        <v>#REF!</v>
      </c>
      <c r="AU59" s="64">
        <f t="shared" si="16"/>
        <v>0.8</v>
      </c>
    </row>
    <row r="60" spans="1:47" s="3" customFormat="1" ht="15" customHeight="1">
      <c r="A60" s="8" t="s">
        <v>89</v>
      </c>
      <c r="B60" s="20" t="s">
        <v>59</v>
      </c>
      <c r="C60" s="23" t="s">
        <v>107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0.1</v>
      </c>
      <c r="L60" s="33">
        <f>+K60*$F59</f>
        <v>1037491.2000000002</v>
      </c>
      <c r="M60" s="32">
        <v>0.1</v>
      </c>
      <c r="N60" s="33">
        <f>M60*F59</f>
        <v>1037491.2000000002</v>
      </c>
      <c r="O60" s="32">
        <v>0.1</v>
      </c>
      <c r="P60" s="49">
        <f>O60*F59</f>
        <v>1037491.2000000002</v>
      </c>
      <c r="Q60" s="65">
        <v>0.2</v>
      </c>
      <c r="R60" s="79">
        <f t="shared" si="15"/>
        <v>0.2</v>
      </c>
      <c r="S60" s="79">
        <v>0.2</v>
      </c>
      <c r="T60" s="79">
        <f t="shared" si="2"/>
        <v>0</v>
      </c>
      <c r="U60" s="79"/>
      <c r="V60" s="64"/>
      <c r="W60" s="64" t="e">
        <f>G60+I60+#REF!+O60</f>
        <v>#REF!</v>
      </c>
      <c r="X60" s="152" t="e">
        <f>H60+J60+#REF!+P60</f>
        <v>#REF!</v>
      </c>
      <c r="Y60" s="79"/>
      <c r="Z60" s="64"/>
      <c r="AA60" s="12">
        <f t="shared" si="0"/>
        <v>2074982.4000000004</v>
      </c>
      <c r="AB60" s="87">
        <f t="shared" si="1"/>
        <v>-2074982.4000000004</v>
      </c>
      <c r="AC60" s="13" t="e">
        <f>G60+I60+#REF!+O60</f>
        <v>#REF!</v>
      </c>
      <c r="AD60" s="64">
        <v>0.2</v>
      </c>
      <c r="AE60" s="64" t="e">
        <f t="shared" si="3"/>
        <v>#REF!</v>
      </c>
      <c r="AU60" s="64">
        <f t="shared" si="16"/>
        <v>0.2</v>
      </c>
    </row>
    <row r="61" spans="1:47" s="3" customFormat="1" ht="15" customHeight="1">
      <c r="A61" s="8" t="s">
        <v>89</v>
      </c>
      <c r="B61" s="20" t="s">
        <v>61</v>
      </c>
      <c r="C61" s="23" t="s">
        <v>108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19"/>
        <v>0</v>
      </c>
      <c r="K61" s="53">
        <v>0.8</v>
      </c>
      <c r="L61" s="159">
        <f t="shared" si="20"/>
        <v>4149964.8000000007</v>
      </c>
      <c r="M61" s="32">
        <v>0</v>
      </c>
      <c r="N61" s="159">
        <f>+M61*$F61</f>
        <v>0</v>
      </c>
      <c r="O61" s="101"/>
      <c r="P61" s="49">
        <f>O61*F61</f>
        <v>0</v>
      </c>
      <c r="Q61" s="65">
        <v>0.8</v>
      </c>
      <c r="R61" s="79">
        <f t="shared" si="15"/>
        <v>0.8</v>
      </c>
      <c r="S61" s="79">
        <v>0.8</v>
      </c>
      <c r="T61" s="79">
        <f t="shared" si="2"/>
        <v>0</v>
      </c>
      <c r="U61" s="79"/>
      <c r="V61" s="64"/>
      <c r="W61" s="64" t="e">
        <f>G61+I61+#REF!+O61</f>
        <v>#REF!</v>
      </c>
      <c r="X61" s="152" t="e">
        <f>H61+J61+#REF!+P61</f>
        <v>#REF!</v>
      </c>
      <c r="Y61" s="79"/>
      <c r="Z61" s="64"/>
      <c r="AA61" s="12">
        <f t="shared" si="0"/>
        <v>4149964.8000000007</v>
      </c>
      <c r="AB61" s="87">
        <f t="shared" si="1"/>
        <v>1037491.2000000002</v>
      </c>
      <c r="AC61" s="13" t="e">
        <f>G61+I61+#REF!+O61</f>
        <v>#REF!</v>
      </c>
      <c r="AD61" s="64">
        <v>0.8</v>
      </c>
      <c r="AE61" s="64" t="e">
        <f t="shared" si="3"/>
        <v>#REF!</v>
      </c>
      <c r="AU61" s="64">
        <f t="shared" si="16"/>
        <v>0.8</v>
      </c>
    </row>
    <row r="62" spans="1:47" s="3" customFormat="1" ht="15" customHeight="1">
      <c r="A62" s="8" t="s">
        <v>89</v>
      </c>
      <c r="B62" s="20" t="s">
        <v>63</v>
      </c>
      <c r="C62" s="168" t="s">
        <v>109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/>
      <c r="L62" s="159">
        <f>+K62*$F61</f>
        <v>0</v>
      </c>
      <c r="M62" s="32">
        <v>0.2</v>
      </c>
      <c r="N62" s="159">
        <f>M62*F61</f>
        <v>1037491.2000000002</v>
      </c>
      <c r="O62" s="32">
        <v>0.2</v>
      </c>
      <c r="P62" s="49">
        <f>O62*F61</f>
        <v>1037491.2000000002</v>
      </c>
      <c r="Q62" s="65">
        <v>0.2</v>
      </c>
      <c r="R62" s="79">
        <f t="shared" si="15"/>
        <v>0.2</v>
      </c>
      <c r="S62" s="79">
        <v>0.15</v>
      </c>
      <c r="T62" s="79">
        <f t="shared" si="2"/>
        <v>0</v>
      </c>
      <c r="U62" s="161">
        <f>T62*F61</f>
        <v>0</v>
      </c>
      <c r="V62" s="64"/>
      <c r="W62" s="64" t="e">
        <f>G62+I62+#REF!+O62</f>
        <v>#REF!</v>
      </c>
      <c r="X62" s="152" t="e">
        <f>H62+J62+#REF!+P62</f>
        <v>#REF!</v>
      </c>
      <c r="Y62" s="79"/>
      <c r="Z62" s="64"/>
      <c r="AA62" s="12">
        <f t="shared" si="0"/>
        <v>1037491.2000000002</v>
      </c>
      <c r="AB62" s="87">
        <f t="shared" si="1"/>
        <v>-1037491.2000000002</v>
      </c>
      <c r="AC62" s="13" t="e">
        <f>G62+I62+#REF!+O62</f>
        <v>#REF!</v>
      </c>
      <c r="AD62" s="64">
        <v>0.08</v>
      </c>
      <c r="AE62" s="64" t="e">
        <f t="shared" si="3"/>
        <v>#REF!</v>
      </c>
      <c r="AU62" s="64">
        <f t="shared" si="16"/>
        <v>0.2</v>
      </c>
    </row>
    <row r="63" spans="1:47" s="3" customFormat="1" ht="15" customHeight="1">
      <c r="A63" s="8" t="s">
        <v>89</v>
      </c>
      <c r="B63" s="20" t="s">
        <v>65</v>
      </c>
      <c r="C63" s="23" t="s">
        <v>110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19"/>
        <v>0</v>
      </c>
      <c r="K63" s="53">
        <v>0.8</v>
      </c>
      <c r="L63" s="159">
        <f t="shared" si="20"/>
        <v>4149964.8000000007</v>
      </c>
      <c r="M63" s="32">
        <v>0</v>
      </c>
      <c r="N63" s="159">
        <f>+M63*$F63</f>
        <v>0</v>
      </c>
      <c r="O63" s="101"/>
      <c r="P63" s="49">
        <f>O63*F63</f>
        <v>0</v>
      </c>
      <c r="Q63" s="65">
        <v>0.8</v>
      </c>
      <c r="R63" s="79">
        <f t="shared" si="15"/>
        <v>0.8</v>
      </c>
      <c r="S63" s="79">
        <v>0.8</v>
      </c>
      <c r="T63" s="79">
        <f t="shared" si="2"/>
        <v>0</v>
      </c>
      <c r="U63" s="79"/>
      <c r="V63" s="64"/>
      <c r="W63" s="64" t="e">
        <f>G63+I63+#REF!+O63</f>
        <v>#REF!</v>
      </c>
      <c r="X63" s="152" t="e">
        <f>H63+J63+#REF!+P63</f>
        <v>#REF!</v>
      </c>
      <c r="Y63" s="79"/>
      <c r="Z63" s="64"/>
      <c r="AA63" s="12">
        <f t="shared" si="0"/>
        <v>4149964.8000000007</v>
      </c>
      <c r="AB63" s="87">
        <f t="shared" si="1"/>
        <v>1037491.2000000002</v>
      </c>
      <c r="AC63" s="13" t="e">
        <f>G63+I63+#REF!+O63</f>
        <v>#REF!</v>
      </c>
      <c r="AD63" s="64">
        <v>0.8</v>
      </c>
      <c r="AE63" s="64" t="e">
        <f t="shared" si="3"/>
        <v>#REF!</v>
      </c>
      <c r="AU63" s="64">
        <f t="shared" si="16"/>
        <v>0.8</v>
      </c>
    </row>
    <row r="64" spans="1:47" s="3" customFormat="1" ht="15" customHeight="1">
      <c r="A64" s="8" t="s">
        <v>89</v>
      </c>
      <c r="B64" s="20" t="s">
        <v>67</v>
      </c>
      <c r="C64" s="168" t="s">
        <v>111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19"/>
        <v>0</v>
      </c>
      <c r="K64" s="53">
        <v>0</v>
      </c>
      <c r="L64" s="33">
        <f>+K64*$F63</f>
        <v>0</v>
      </c>
      <c r="M64" s="32">
        <v>0.2</v>
      </c>
      <c r="N64" s="159">
        <f>+M64*F63</f>
        <v>1037491.2000000002</v>
      </c>
      <c r="O64" s="101">
        <v>0.2</v>
      </c>
      <c r="P64" s="49">
        <f>O64*F63</f>
        <v>1037491.2000000002</v>
      </c>
      <c r="Q64" s="65">
        <v>0.2</v>
      </c>
      <c r="R64" s="79">
        <f t="shared" si="15"/>
        <v>0.2</v>
      </c>
      <c r="S64" s="79">
        <v>0</v>
      </c>
      <c r="T64" s="79">
        <f t="shared" si="2"/>
        <v>0</v>
      </c>
      <c r="U64" s="161">
        <f>T64*F63</f>
        <v>0</v>
      </c>
      <c r="V64" s="64"/>
      <c r="W64" s="64" t="e">
        <f>G64+I64+#REF!+O64</f>
        <v>#REF!</v>
      </c>
      <c r="X64" s="152" t="e">
        <f>H64+J64+#REF!+P64</f>
        <v>#REF!</v>
      </c>
      <c r="Y64" s="79"/>
      <c r="Z64" s="64"/>
      <c r="AA64" s="12">
        <f t="shared" si="0"/>
        <v>1037491.2000000002</v>
      </c>
      <c r="AB64" s="87">
        <f t="shared" si="1"/>
        <v>-1037491.2000000002</v>
      </c>
      <c r="AC64" s="13" t="e">
        <f>G64+I64+#REF!+O64</f>
        <v>#REF!</v>
      </c>
      <c r="AD64" s="64">
        <v>0</v>
      </c>
      <c r="AE64" s="64" t="e">
        <f t="shared" si="3"/>
        <v>#REF!</v>
      </c>
      <c r="AU64" s="64">
        <f t="shared" si="16"/>
        <v>0.2</v>
      </c>
    </row>
    <row r="65" spans="1:47" s="3" customFormat="1" ht="35.25" customHeight="1">
      <c r="A65" s="8" t="s">
        <v>89</v>
      </c>
      <c r="B65" s="20" t="s">
        <v>69</v>
      </c>
      <c r="C65" s="23" t="s">
        <v>112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19"/>
        <v>0</v>
      </c>
      <c r="K65" s="53">
        <v>0</v>
      </c>
      <c r="L65" s="33">
        <f t="shared" si="20"/>
        <v>0</v>
      </c>
      <c r="M65" s="32">
        <v>0.8</v>
      </c>
      <c r="N65" s="159">
        <f>+M65*$F65</f>
        <v>4149964.8000000007</v>
      </c>
      <c r="O65" s="101">
        <v>0.8</v>
      </c>
      <c r="P65" s="49">
        <f>O65*F65</f>
        <v>4149964.8000000007</v>
      </c>
      <c r="Q65" s="65">
        <v>0.8</v>
      </c>
      <c r="R65" s="79">
        <f t="shared" si="15"/>
        <v>0.8</v>
      </c>
      <c r="S65" s="79">
        <v>0</v>
      </c>
      <c r="T65" s="79">
        <f t="shared" si="2"/>
        <v>0</v>
      </c>
      <c r="U65" s="79"/>
      <c r="V65" s="64"/>
      <c r="W65" s="64" t="e">
        <f>G65+I65+#REF!+O65</f>
        <v>#REF!</v>
      </c>
      <c r="X65" s="152" t="e">
        <f>H65+J65+#REF!+P65</f>
        <v>#REF!</v>
      </c>
      <c r="Y65" s="79"/>
      <c r="Z65" s="64"/>
      <c r="AA65" s="12">
        <f t="shared" si="0"/>
        <v>4149964.8000000007</v>
      </c>
      <c r="AB65" s="87">
        <f t="shared" si="1"/>
        <v>1037491.2000000002</v>
      </c>
      <c r="AC65" s="13" t="e">
        <f>G65+I65+#REF!+O65</f>
        <v>#REF!</v>
      </c>
      <c r="AD65" s="64">
        <v>0</v>
      </c>
      <c r="AE65" s="64" t="e">
        <f t="shared" si="3"/>
        <v>#REF!</v>
      </c>
      <c r="AU65" s="64">
        <f t="shared" si="16"/>
        <v>0.8</v>
      </c>
    </row>
    <row r="66" spans="1:47" s="3" customFormat="1" ht="15" customHeight="1">
      <c r="A66" s="8" t="s">
        <v>89</v>
      </c>
      <c r="B66" s="20" t="s">
        <v>71</v>
      </c>
      <c r="C66" s="168" t="s">
        <v>113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19"/>
        <v>0</v>
      </c>
      <c r="K66" s="53">
        <v>0</v>
      </c>
      <c r="L66" s="33">
        <f t="shared" si="20"/>
        <v>0</v>
      </c>
      <c r="M66" s="32">
        <v>0.2</v>
      </c>
      <c r="N66" s="159">
        <f>+M66*F65</f>
        <v>1037491.2000000002</v>
      </c>
      <c r="O66" s="101">
        <v>0.2</v>
      </c>
      <c r="P66" s="49">
        <f>O66*F65</f>
        <v>1037491.2000000002</v>
      </c>
      <c r="Q66" s="65">
        <v>0.2</v>
      </c>
      <c r="R66" s="79">
        <f t="shared" si="15"/>
        <v>0.2</v>
      </c>
      <c r="S66" s="79">
        <v>0</v>
      </c>
      <c r="T66" s="79">
        <f t="shared" si="2"/>
        <v>0</v>
      </c>
      <c r="U66" s="161">
        <f>T66*F65</f>
        <v>0</v>
      </c>
      <c r="V66" s="64"/>
      <c r="W66" s="64" t="e">
        <f>G66+I66+#REF!+O66</f>
        <v>#REF!</v>
      </c>
      <c r="X66" s="152" t="e">
        <f>H66+J66+#REF!+P66</f>
        <v>#REF!</v>
      </c>
      <c r="Y66" s="79"/>
      <c r="Z66" s="64"/>
      <c r="AA66" s="12">
        <f t="shared" si="0"/>
        <v>1037491.2000000002</v>
      </c>
      <c r="AB66" s="87">
        <f t="shared" si="1"/>
        <v>-1037491.2000000002</v>
      </c>
      <c r="AC66" s="13" t="e">
        <f>G66+I66+#REF!+O66</f>
        <v>#REF!</v>
      </c>
      <c r="AD66" s="64">
        <v>0</v>
      </c>
      <c r="AE66" s="64" t="e">
        <f t="shared" si="3"/>
        <v>#REF!</v>
      </c>
      <c r="AU66" s="64">
        <f t="shared" si="16"/>
        <v>0.2</v>
      </c>
    </row>
    <row r="67" spans="1:47" s="3" customFormat="1" ht="15" customHeight="1">
      <c r="A67" s="8" t="s">
        <v>89</v>
      </c>
      <c r="B67" s="20" t="s">
        <v>73</v>
      </c>
      <c r="C67" s="23" t="s">
        <v>114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19"/>
        <v>0</v>
      </c>
      <c r="K67" s="53">
        <v>0.8</v>
      </c>
      <c r="L67" s="33">
        <f>+K67*F67</f>
        <v>4149964.8000000007</v>
      </c>
      <c r="M67" s="32">
        <v>0</v>
      </c>
      <c r="N67" s="159">
        <f>+M67*$F67</f>
        <v>0</v>
      </c>
      <c r="O67" s="101"/>
      <c r="P67" s="49">
        <f>O67*F67</f>
        <v>0</v>
      </c>
      <c r="Q67" s="65">
        <v>0.8</v>
      </c>
      <c r="R67" s="79">
        <f t="shared" si="15"/>
        <v>0.8</v>
      </c>
      <c r="S67" s="79">
        <v>0.8</v>
      </c>
      <c r="T67" s="79">
        <f t="shared" si="2"/>
        <v>0</v>
      </c>
      <c r="U67" s="79"/>
      <c r="V67" s="64"/>
      <c r="W67" s="64" t="e">
        <f>G67+I67+#REF!+O67</f>
        <v>#REF!</v>
      </c>
      <c r="X67" s="152" t="e">
        <f>H67+J67+#REF!+P67</f>
        <v>#REF!</v>
      </c>
      <c r="Y67" s="79"/>
      <c r="Z67" s="64"/>
      <c r="AA67" s="12">
        <f t="shared" si="0"/>
        <v>4149964.8000000007</v>
      </c>
      <c r="AB67" s="87">
        <f t="shared" si="1"/>
        <v>1037491.2000000002</v>
      </c>
      <c r="AC67" s="13" t="e">
        <f>G67+I67+#REF!+O67</f>
        <v>#REF!</v>
      </c>
      <c r="AD67" s="64">
        <v>0.8</v>
      </c>
      <c r="AE67" s="64" t="e">
        <f t="shared" si="3"/>
        <v>#REF!</v>
      </c>
      <c r="AU67" s="64">
        <f t="shared" si="16"/>
        <v>0.8</v>
      </c>
    </row>
    <row r="68" spans="1:47" s="3" customFormat="1" ht="15" customHeight="1">
      <c r="A68" s="8" t="s">
        <v>89</v>
      </c>
      <c r="B68" s="20" t="s">
        <v>75</v>
      </c>
      <c r="C68" s="23" t="s">
        <v>115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0.15</v>
      </c>
      <c r="L68" s="33">
        <f>+K68*F67</f>
        <v>778118.40000000014</v>
      </c>
      <c r="M68" s="32">
        <v>0.05</v>
      </c>
      <c r="N68" s="159">
        <f>+M68*F67</f>
        <v>259372.80000000005</v>
      </c>
      <c r="O68" s="101">
        <v>0.05</v>
      </c>
      <c r="P68" s="49">
        <f>O68*F67</f>
        <v>259372.80000000005</v>
      </c>
      <c r="Q68" s="65">
        <v>0.2</v>
      </c>
      <c r="R68" s="79">
        <f t="shared" si="15"/>
        <v>0.2</v>
      </c>
      <c r="S68" s="79">
        <v>0.2</v>
      </c>
      <c r="T68" s="79">
        <f t="shared" si="2"/>
        <v>0</v>
      </c>
      <c r="U68" s="79"/>
      <c r="V68" s="64"/>
      <c r="W68" s="64" t="e">
        <f>G68+I68+#REF!+O68</f>
        <v>#REF!</v>
      </c>
      <c r="X68" s="152" t="e">
        <f>H68+J68+#REF!+P68</f>
        <v>#REF!</v>
      </c>
      <c r="Y68" s="79"/>
      <c r="Z68" s="64"/>
      <c r="AA68" s="12">
        <f t="shared" si="0"/>
        <v>1037491.2000000002</v>
      </c>
      <c r="AB68" s="87">
        <f t="shared" si="1"/>
        <v>-1037491.2000000002</v>
      </c>
      <c r="AC68" s="13" t="e">
        <f>G68+I68+#REF!+O68</f>
        <v>#REF!</v>
      </c>
      <c r="AD68" s="64">
        <v>0.2</v>
      </c>
      <c r="AE68" s="64" t="e">
        <f t="shared" si="3"/>
        <v>#REF!</v>
      </c>
      <c r="AU68" s="64">
        <f t="shared" si="16"/>
        <v>0.2</v>
      </c>
    </row>
    <row r="69" spans="1:47" s="3" customFormat="1" ht="15" customHeight="1">
      <c r="A69" s="8" t="s">
        <v>89</v>
      </c>
      <c r="B69" s="20" t="s">
        <v>77</v>
      </c>
      <c r="C69" s="23" t="s">
        <v>116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158">
        <v>0.4</v>
      </c>
      <c r="N69" s="159">
        <f>+M69*$F69</f>
        <v>2074982.4000000004</v>
      </c>
      <c r="O69" s="101">
        <v>0.4</v>
      </c>
      <c r="P69" s="161">
        <f>O69*F69</f>
        <v>2074982.4000000004</v>
      </c>
      <c r="Q69" s="65">
        <v>0.8</v>
      </c>
      <c r="R69" s="79">
        <f t="shared" si="15"/>
        <v>0.8</v>
      </c>
      <c r="S69" s="79">
        <v>0.8</v>
      </c>
      <c r="T69" s="79">
        <f t="shared" si="2"/>
        <v>0</v>
      </c>
      <c r="U69" s="79"/>
      <c r="V69" s="64"/>
      <c r="W69" s="64" t="e">
        <f>G69+I69+#REF!+O69</f>
        <v>#REF!</v>
      </c>
      <c r="X69" s="152" t="e">
        <f>H69+J69+#REF!+P69</f>
        <v>#REF!</v>
      </c>
      <c r="Y69" s="79"/>
      <c r="Z69" s="64"/>
      <c r="AA69" s="12">
        <f t="shared" si="0"/>
        <v>4149964.8000000007</v>
      </c>
      <c r="AB69" s="87">
        <f t="shared" si="1"/>
        <v>1037491.2000000002</v>
      </c>
      <c r="AC69" s="13" t="e">
        <f>G69+I69+#REF!+O69</f>
        <v>#REF!</v>
      </c>
      <c r="AD69" s="64">
        <v>0.8</v>
      </c>
      <c r="AE69" s="64" t="e">
        <f t="shared" si="3"/>
        <v>#REF!</v>
      </c>
      <c r="AU69" s="64">
        <f t="shared" si="16"/>
        <v>0.8</v>
      </c>
    </row>
    <row r="70" spans="1:47" s="3" customFormat="1" ht="15" customHeight="1">
      <c r="A70" s="8" t="s">
        <v>89</v>
      </c>
      <c r="B70" s="20" t="s">
        <v>79</v>
      </c>
      <c r="C70" s="23" t="s">
        <v>117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0.1</v>
      </c>
      <c r="L70" s="33">
        <f>+K70*F69</f>
        <v>518745.60000000009</v>
      </c>
      <c r="M70" s="158">
        <v>0.1</v>
      </c>
      <c r="N70" s="159">
        <f>+M70*F69</f>
        <v>518745.60000000009</v>
      </c>
      <c r="O70" s="101">
        <v>0.1</v>
      </c>
      <c r="P70" s="161">
        <f>O70*F69</f>
        <v>518745.60000000009</v>
      </c>
      <c r="Q70" s="65">
        <v>0.2</v>
      </c>
      <c r="R70" s="79">
        <f t="shared" si="15"/>
        <v>0.2</v>
      </c>
      <c r="S70" s="79">
        <v>0.2</v>
      </c>
      <c r="T70" s="79">
        <f t="shared" si="2"/>
        <v>0</v>
      </c>
      <c r="U70" s="79"/>
      <c r="V70" s="64"/>
      <c r="W70" s="64" t="e">
        <f>G70+I70+#REF!+O70</f>
        <v>#REF!</v>
      </c>
      <c r="X70" s="152" t="e">
        <f>H70+J70+#REF!+P70</f>
        <v>#REF!</v>
      </c>
      <c r="Y70" s="79"/>
      <c r="Z70" s="64"/>
      <c r="AA70" s="12">
        <f t="shared" ref="AA70:AA133" si="21">H70+J70+L70+N70</f>
        <v>1037491.2000000002</v>
      </c>
      <c r="AB70" s="87">
        <f t="shared" ref="AB70:AB133" si="22">F70-AA70</f>
        <v>-1037491.2000000002</v>
      </c>
      <c r="AC70" s="13" t="e">
        <f>G70+I70+#REF!+O70</f>
        <v>#REF!</v>
      </c>
      <c r="AD70" s="64">
        <v>0.18</v>
      </c>
      <c r="AE70" s="64" t="e">
        <f t="shared" si="3"/>
        <v>#REF!</v>
      </c>
      <c r="AU70" s="64">
        <f t="shared" si="16"/>
        <v>0.2</v>
      </c>
    </row>
    <row r="71" spans="1:47" s="3" customFormat="1" ht="15" customHeight="1">
      <c r="A71" s="8" t="s">
        <v>89</v>
      </c>
      <c r="B71" s="20" t="s">
        <v>81</v>
      </c>
      <c r="C71" s="23" t="s">
        <v>118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3">+I71*$F71</f>
        <v>0</v>
      </c>
      <c r="K71" s="53">
        <v>0.8</v>
      </c>
      <c r="L71" s="33">
        <f t="shared" ref="L71:L77" si="24">+K71*$F71</f>
        <v>4149964.8000000007</v>
      </c>
      <c r="M71" s="158">
        <v>0</v>
      </c>
      <c r="N71" s="159">
        <f>+M71*$F71</f>
        <v>0</v>
      </c>
      <c r="O71" s="101"/>
      <c r="P71" s="161">
        <f>O71*F71</f>
        <v>0</v>
      </c>
      <c r="Q71" s="65">
        <v>0.8</v>
      </c>
      <c r="R71" s="79">
        <f t="shared" si="15"/>
        <v>0.8</v>
      </c>
      <c r="S71" s="79">
        <v>0.8</v>
      </c>
      <c r="T71" s="79">
        <f t="shared" ref="T71:T134" si="25">Q71-R71</f>
        <v>0</v>
      </c>
      <c r="U71" s="79"/>
      <c r="V71" s="64"/>
      <c r="W71" s="64" t="e">
        <f>G71+I71+#REF!+O71</f>
        <v>#REF!</v>
      </c>
      <c r="X71" s="152" t="e">
        <f>H71+J71+#REF!+P71</f>
        <v>#REF!</v>
      </c>
      <c r="Y71" s="79"/>
      <c r="Z71" s="64"/>
      <c r="AA71" s="12">
        <f t="shared" si="21"/>
        <v>4149964.8000000007</v>
      </c>
      <c r="AB71" s="87">
        <f t="shared" si="22"/>
        <v>1037491.2000000002</v>
      </c>
      <c r="AC71" s="13" t="e">
        <f>G71+I71+#REF!+O71</f>
        <v>#REF!</v>
      </c>
      <c r="AD71" s="64">
        <v>0.8</v>
      </c>
      <c r="AE71" s="64" t="e">
        <f t="shared" ref="AE71:AE134" si="26">AC71-AD71</f>
        <v>#REF!</v>
      </c>
      <c r="AU71" s="64">
        <f t="shared" si="16"/>
        <v>0.8</v>
      </c>
    </row>
    <row r="72" spans="1:47" s="3" customFormat="1" ht="15" customHeight="1">
      <c r="A72" s="8" t="s">
        <v>89</v>
      </c>
      <c r="B72" s="20" t="s">
        <v>83</v>
      </c>
      <c r="C72" s="23" t="s">
        <v>119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0.05</v>
      </c>
      <c r="L72" s="33">
        <f>+K72*F71</f>
        <v>259372.80000000005</v>
      </c>
      <c r="M72" s="158">
        <v>0.15</v>
      </c>
      <c r="N72" s="159">
        <f>+M72*F71</f>
        <v>778118.40000000014</v>
      </c>
      <c r="O72" s="101">
        <v>0.15</v>
      </c>
      <c r="P72" s="161">
        <f>O72*F71</f>
        <v>778118.40000000014</v>
      </c>
      <c r="Q72" s="65">
        <v>0.2</v>
      </c>
      <c r="R72" s="79">
        <f t="shared" si="15"/>
        <v>0.2</v>
      </c>
      <c r="S72" s="79">
        <v>0.2</v>
      </c>
      <c r="T72" s="79">
        <f t="shared" si="25"/>
        <v>0</v>
      </c>
      <c r="U72" s="79"/>
      <c r="V72" s="64"/>
      <c r="W72" s="64" t="e">
        <f>G72+I72+#REF!+O72</f>
        <v>#REF!</v>
      </c>
      <c r="X72" s="152" t="e">
        <f>H72+J72+#REF!+P72</f>
        <v>#REF!</v>
      </c>
      <c r="Y72" s="79"/>
      <c r="Z72" s="64"/>
      <c r="AA72" s="12">
        <f t="shared" si="21"/>
        <v>1037491.2000000002</v>
      </c>
      <c r="AB72" s="87">
        <f t="shared" si="22"/>
        <v>-1037491.2000000002</v>
      </c>
      <c r="AC72" s="13" t="e">
        <f>G72+I72+#REF!+O72</f>
        <v>#REF!</v>
      </c>
      <c r="AD72" s="64">
        <v>0.2</v>
      </c>
      <c r="AE72" s="64" t="e">
        <f t="shared" si="26"/>
        <v>#REF!</v>
      </c>
      <c r="AU72" s="64">
        <f t="shared" si="16"/>
        <v>0.2</v>
      </c>
    </row>
    <row r="73" spans="1:47" s="3" customFormat="1" ht="15" customHeight="1">
      <c r="A73" s="8" t="s">
        <v>89</v>
      </c>
      <c r="B73" s="20" t="s">
        <v>85</v>
      </c>
      <c r="C73" s="23" t="s">
        <v>120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3"/>
        <v>0</v>
      </c>
      <c r="K73" s="53">
        <v>0.8</v>
      </c>
      <c r="L73" s="33">
        <f t="shared" si="24"/>
        <v>4149964.8000000007</v>
      </c>
      <c r="M73" s="158"/>
      <c r="N73" s="159">
        <f>+M73*$F73</f>
        <v>0</v>
      </c>
      <c r="O73" s="101"/>
      <c r="P73" s="161">
        <f>O73*F73</f>
        <v>0</v>
      </c>
      <c r="Q73" s="65">
        <v>0.8</v>
      </c>
      <c r="R73" s="79">
        <f t="shared" si="15"/>
        <v>0.8</v>
      </c>
      <c r="S73" s="79">
        <v>0.8</v>
      </c>
      <c r="T73" s="79">
        <f t="shared" si="25"/>
        <v>0</v>
      </c>
      <c r="U73" s="79"/>
      <c r="V73" s="64"/>
      <c r="W73" s="64" t="e">
        <f>G73+I73+#REF!+O73</f>
        <v>#REF!</v>
      </c>
      <c r="X73" s="152" t="e">
        <f>H73+J73+#REF!+P73</f>
        <v>#REF!</v>
      </c>
      <c r="Y73" s="79"/>
      <c r="Z73" s="64"/>
      <c r="AA73" s="12">
        <f t="shared" si="21"/>
        <v>4149964.8000000007</v>
      </c>
      <c r="AB73" s="87">
        <f t="shared" si="22"/>
        <v>1037491.2000000002</v>
      </c>
      <c r="AC73" s="13" t="e">
        <f>G73+I73+#REF!+O73</f>
        <v>#REF!</v>
      </c>
      <c r="AD73" s="64">
        <v>0.8</v>
      </c>
      <c r="AE73" s="64" t="e">
        <f t="shared" si="26"/>
        <v>#REF!</v>
      </c>
      <c r="AU73" s="64">
        <f t="shared" si="16"/>
        <v>0.8</v>
      </c>
    </row>
    <row r="74" spans="1:47" s="3" customFormat="1" ht="15" customHeight="1">
      <c r="A74" s="8" t="s">
        <v>89</v>
      </c>
      <c r="B74" s="20" t="s">
        <v>121</v>
      </c>
      <c r="C74" s="168" t="s">
        <v>122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3"/>
        <v>0</v>
      </c>
      <c r="K74" s="53">
        <v>0</v>
      </c>
      <c r="L74" s="33">
        <f t="shared" si="24"/>
        <v>0</v>
      </c>
      <c r="M74" s="158">
        <v>0.2</v>
      </c>
      <c r="N74" s="159">
        <f>+M74*F73</f>
        <v>1037491.2000000002</v>
      </c>
      <c r="O74" s="101">
        <v>0.2</v>
      </c>
      <c r="P74" s="161">
        <f>O74*F73</f>
        <v>1037491.2000000002</v>
      </c>
      <c r="Q74" s="65">
        <v>0.2</v>
      </c>
      <c r="R74" s="79">
        <f t="shared" si="15"/>
        <v>0.2</v>
      </c>
      <c r="S74" s="79">
        <v>0.15</v>
      </c>
      <c r="T74" s="79">
        <f t="shared" si="25"/>
        <v>0</v>
      </c>
      <c r="U74" s="161">
        <f>T74*F73</f>
        <v>0</v>
      </c>
      <c r="V74" s="64"/>
      <c r="W74" s="64" t="e">
        <f>G74+I74+#REF!+O74</f>
        <v>#REF!</v>
      </c>
      <c r="X74" s="152" t="e">
        <f>H74+J74+#REF!+P74</f>
        <v>#REF!</v>
      </c>
      <c r="Y74" s="79"/>
      <c r="Z74" s="64"/>
      <c r="AA74" s="12">
        <f t="shared" si="21"/>
        <v>1037491.2000000002</v>
      </c>
      <c r="AB74" s="87">
        <f t="shared" si="22"/>
        <v>-1037491.2000000002</v>
      </c>
      <c r="AC74" s="11" t="e">
        <f>G74+I74+#REF!+O74</f>
        <v>#REF!</v>
      </c>
      <c r="AD74" s="89">
        <v>0.14000000000000001</v>
      </c>
      <c r="AE74" s="64" t="e">
        <f t="shared" si="26"/>
        <v>#REF!</v>
      </c>
      <c r="AU74" s="64">
        <f t="shared" si="16"/>
        <v>0.2</v>
      </c>
    </row>
    <row r="75" spans="1:47" s="3" customFormat="1" ht="15" customHeight="1">
      <c r="A75" s="8" t="s">
        <v>89</v>
      </c>
      <c r="B75" s="20" t="s">
        <v>123</v>
      </c>
      <c r="C75" s="23" t="s">
        <v>124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3"/>
        <v>0</v>
      </c>
      <c r="K75" s="53">
        <v>0.8</v>
      </c>
      <c r="L75" s="33">
        <f t="shared" si="24"/>
        <v>4149964.8000000007</v>
      </c>
      <c r="M75" s="158">
        <v>0</v>
      </c>
      <c r="N75" s="159">
        <f>+M75*$F75</f>
        <v>0</v>
      </c>
      <c r="O75" s="101"/>
      <c r="P75" s="161">
        <f>O75*F75</f>
        <v>0</v>
      </c>
      <c r="Q75" s="65">
        <v>0.8</v>
      </c>
      <c r="R75" s="79">
        <f t="shared" ref="R75:R106" si="27">G75+I75+K75+O75</f>
        <v>0.8</v>
      </c>
      <c r="S75" s="79">
        <v>0.8</v>
      </c>
      <c r="T75" s="79">
        <f t="shared" si="25"/>
        <v>0</v>
      </c>
      <c r="U75" s="79"/>
      <c r="V75" s="64"/>
      <c r="W75" s="64" t="e">
        <f>G75+I75+#REF!+O75</f>
        <v>#REF!</v>
      </c>
      <c r="X75" s="152" t="e">
        <f>H75+J75+#REF!+P75</f>
        <v>#REF!</v>
      </c>
      <c r="Y75" s="79"/>
      <c r="Z75" s="64"/>
      <c r="AA75" s="12">
        <f t="shared" si="21"/>
        <v>4149964.8000000007</v>
      </c>
      <c r="AB75" s="87">
        <f t="shared" si="22"/>
        <v>1037491.2000000002</v>
      </c>
      <c r="AC75" s="13" t="e">
        <f>G75+I75+#REF!+O75</f>
        <v>#REF!</v>
      </c>
      <c r="AD75" s="64">
        <v>0.8</v>
      </c>
      <c r="AE75" s="64" t="e">
        <f t="shared" si="26"/>
        <v>#REF!</v>
      </c>
      <c r="AU75" s="64">
        <f t="shared" ref="AU75:AU106" si="28">G75+I75+K75+M75</f>
        <v>0.8</v>
      </c>
    </row>
    <row r="76" spans="1:47" s="3" customFormat="1" ht="15" customHeight="1">
      <c r="A76" s="8" t="s">
        <v>89</v>
      </c>
      <c r="B76" s="20" t="s">
        <v>125</v>
      </c>
      <c r="C76" s="168" t="s">
        <v>126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3"/>
        <v>0</v>
      </c>
      <c r="K76" s="53"/>
      <c r="L76" s="33">
        <f>+K76*F75</f>
        <v>0</v>
      </c>
      <c r="M76" s="158">
        <v>0.2</v>
      </c>
      <c r="N76" s="159">
        <f>+M76*F75</f>
        <v>1037491.2000000002</v>
      </c>
      <c r="O76" s="101">
        <v>0.15</v>
      </c>
      <c r="P76" s="161">
        <f>O76*F75</f>
        <v>778118.40000000014</v>
      </c>
      <c r="Q76" s="65">
        <v>0.2</v>
      </c>
      <c r="R76" s="79">
        <f t="shared" si="27"/>
        <v>0.15</v>
      </c>
      <c r="S76" s="79">
        <v>0</v>
      </c>
      <c r="T76" s="79">
        <f t="shared" si="25"/>
        <v>5.0000000000000017E-2</v>
      </c>
      <c r="U76" s="161">
        <f>T76*F75</f>
        <v>259372.80000000013</v>
      </c>
      <c r="V76" s="64"/>
      <c r="W76" s="64" t="e">
        <f>G76+I76+#REF!+O76</f>
        <v>#REF!</v>
      </c>
      <c r="X76" s="152" t="e">
        <f>H76+J76+#REF!+P76</f>
        <v>#REF!</v>
      </c>
      <c r="Y76" s="79"/>
      <c r="Z76" s="64"/>
      <c r="AA76" s="12">
        <f t="shared" si="21"/>
        <v>1037491.2000000002</v>
      </c>
      <c r="AB76" s="87">
        <f t="shared" si="22"/>
        <v>-1037491.2000000002</v>
      </c>
      <c r="AC76" s="13" t="e">
        <f>G76+I76+#REF!+O76</f>
        <v>#REF!</v>
      </c>
      <c r="AD76" s="64">
        <v>0</v>
      </c>
      <c r="AE76" s="64" t="e">
        <f t="shared" si="26"/>
        <v>#REF!</v>
      </c>
      <c r="AU76" s="64">
        <f t="shared" si="28"/>
        <v>0.2</v>
      </c>
    </row>
    <row r="77" spans="1:47" s="3" customFormat="1" ht="15" customHeight="1">
      <c r="A77" s="8" t="s">
        <v>89</v>
      </c>
      <c r="B77" s="20" t="s">
        <v>127</v>
      </c>
      <c r="C77" s="23" t="s">
        <v>128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3"/>
        <v>0</v>
      </c>
      <c r="K77" s="53">
        <v>0.8</v>
      </c>
      <c r="L77" s="33">
        <f t="shared" si="24"/>
        <v>4149964.8000000007</v>
      </c>
      <c r="M77" s="158">
        <v>0</v>
      </c>
      <c r="N77" s="159">
        <f>+M77*$F77</f>
        <v>0</v>
      </c>
      <c r="O77" s="101"/>
      <c r="P77" s="161">
        <f t="shared" ref="P77:P78" si="29">O77*F76</f>
        <v>0</v>
      </c>
      <c r="Q77" s="65">
        <v>0.8</v>
      </c>
      <c r="R77" s="79">
        <f t="shared" si="27"/>
        <v>0.8</v>
      </c>
      <c r="S77" s="79">
        <v>0.8</v>
      </c>
      <c r="T77" s="79">
        <f t="shared" si="25"/>
        <v>0</v>
      </c>
      <c r="U77" s="79"/>
      <c r="V77" s="64"/>
      <c r="W77" s="64" t="e">
        <f>G77+I77+#REF!+O77</f>
        <v>#REF!</v>
      </c>
      <c r="X77" s="152" t="e">
        <f>H77+J77+#REF!+P77</f>
        <v>#REF!</v>
      </c>
      <c r="Y77" s="79"/>
      <c r="Z77" s="64"/>
      <c r="AA77" s="12">
        <f t="shared" si="21"/>
        <v>4149964.8000000007</v>
      </c>
      <c r="AB77" s="87">
        <f t="shared" si="22"/>
        <v>1037491.2000000002</v>
      </c>
      <c r="AC77" s="13" t="e">
        <f>G77+I77+#REF!+O77</f>
        <v>#REF!</v>
      </c>
      <c r="AD77" s="64">
        <v>0.8</v>
      </c>
      <c r="AE77" s="64" t="e">
        <f t="shared" si="26"/>
        <v>#REF!</v>
      </c>
      <c r="AU77" s="64">
        <f t="shared" si="28"/>
        <v>0.8</v>
      </c>
    </row>
    <row r="78" spans="1:47" s="196" customFormat="1" ht="15" customHeight="1">
      <c r="A78" s="177" t="s">
        <v>89</v>
      </c>
      <c r="B78" s="178" t="s">
        <v>129</v>
      </c>
      <c r="C78" s="179" t="s">
        <v>130</v>
      </c>
      <c r="D78" s="180"/>
      <c r="E78" s="181"/>
      <c r="F78" s="182"/>
      <c r="G78" s="183">
        <v>0</v>
      </c>
      <c r="H78" s="184">
        <f>+G78*F77</f>
        <v>0</v>
      </c>
      <c r="I78" s="183">
        <v>0</v>
      </c>
      <c r="J78" s="184">
        <f t="shared" si="23"/>
        <v>0</v>
      </c>
      <c r="K78" s="185">
        <v>0.18</v>
      </c>
      <c r="L78" s="184">
        <f>+K78*F77</f>
        <v>933742.08000000019</v>
      </c>
      <c r="M78" s="186">
        <v>0.02</v>
      </c>
      <c r="N78" s="187">
        <f>+M78*F77</f>
        <v>103749.12000000002</v>
      </c>
      <c r="O78" s="188">
        <v>0.02</v>
      </c>
      <c r="P78" s="189">
        <f t="shared" si="29"/>
        <v>103749.12000000002</v>
      </c>
      <c r="Q78" s="190">
        <v>0.2</v>
      </c>
      <c r="R78" s="183">
        <f t="shared" si="27"/>
        <v>0.19999999999999998</v>
      </c>
      <c r="S78" s="183">
        <v>0.18</v>
      </c>
      <c r="T78" s="183">
        <f t="shared" si="25"/>
        <v>0</v>
      </c>
      <c r="U78" s="189">
        <f>T78*F77</f>
        <v>0</v>
      </c>
      <c r="V78" s="191"/>
      <c r="W78" s="191" t="e">
        <f>G78+I78+#REF!+O78</f>
        <v>#REF!</v>
      </c>
      <c r="X78" s="192" t="e">
        <f>H78+J78+#REF!+P78</f>
        <v>#REF!</v>
      </c>
      <c r="Y78" s="183"/>
      <c r="Z78" s="191"/>
      <c r="AA78" s="193">
        <f t="shared" si="21"/>
        <v>1037491.2000000002</v>
      </c>
      <c r="AB78" s="194">
        <f t="shared" si="22"/>
        <v>-1037491.2000000002</v>
      </c>
      <c r="AC78" s="195" t="e">
        <f>G78+I78+#REF!+O78</f>
        <v>#REF!</v>
      </c>
      <c r="AD78" s="191">
        <v>0.18</v>
      </c>
      <c r="AE78" s="191" t="e">
        <f t="shared" si="26"/>
        <v>#REF!</v>
      </c>
      <c r="AU78" s="191">
        <f t="shared" si="28"/>
        <v>0.19999999999999998</v>
      </c>
    </row>
    <row r="79" spans="1:47" s="3" customFormat="1" ht="15" customHeight="1">
      <c r="A79" s="8" t="s">
        <v>89</v>
      </c>
      <c r="B79" s="20" t="s">
        <v>131</v>
      </c>
      <c r="C79" s="23" t="s">
        <v>132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3"/>
        <v>4149964.8000000007</v>
      </c>
      <c r="K79" s="53">
        <v>0</v>
      </c>
      <c r="L79" s="33"/>
      <c r="M79" s="158">
        <v>0</v>
      </c>
      <c r="N79" s="159"/>
      <c r="O79" s="101"/>
      <c r="P79" s="161">
        <f>O79*F79</f>
        <v>0</v>
      </c>
      <c r="Q79" s="65">
        <v>0.8</v>
      </c>
      <c r="R79" s="79">
        <f t="shared" si="27"/>
        <v>0.8</v>
      </c>
      <c r="S79" s="79">
        <v>0.8</v>
      </c>
      <c r="T79" s="79">
        <f t="shared" si="25"/>
        <v>0</v>
      </c>
      <c r="U79" s="79"/>
      <c r="V79" s="64"/>
      <c r="W79" s="64" t="e">
        <f>G79+I79+#REF!+O79</f>
        <v>#REF!</v>
      </c>
      <c r="X79" s="152" t="e">
        <f>H79+J79+#REF!+P79</f>
        <v>#REF!</v>
      </c>
      <c r="Y79" s="79"/>
      <c r="Z79" s="64"/>
      <c r="AA79" s="12">
        <f t="shared" si="21"/>
        <v>4149964.8000000007</v>
      </c>
      <c r="AB79" s="87">
        <f t="shared" si="22"/>
        <v>1037491.2000000002</v>
      </c>
      <c r="AC79" s="13" t="e">
        <f>G79+I79+#REF!+O79</f>
        <v>#REF!</v>
      </c>
      <c r="AD79" s="64">
        <v>0.8</v>
      </c>
      <c r="AE79" s="64" t="e">
        <f t="shared" si="26"/>
        <v>#REF!</v>
      </c>
      <c r="AU79" s="64">
        <f t="shared" si="28"/>
        <v>0.8</v>
      </c>
    </row>
    <row r="80" spans="1:47" s="3" customFormat="1" ht="15" customHeight="1">
      <c r="A80" s="8" t="s">
        <v>89</v>
      </c>
      <c r="B80" s="20" t="s">
        <v>133</v>
      </c>
      <c r="C80" s="23" t="s">
        <v>134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158">
        <v>0</v>
      </c>
      <c r="N80" s="159"/>
      <c r="O80" s="101"/>
      <c r="P80" s="161">
        <f>O80*F80</f>
        <v>0</v>
      </c>
      <c r="Q80" s="65">
        <v>0.2</v>
      </c>
      <c r="R80" s="79">
        <f t="shared" si="27"/>
        <v>0.2</v>
      </c>
      <c r="S80" s="79">
        <v>0.2</v>
      </c>
      <c r="T80" s="79">
        <f t="shared" si="25"/>
        <v>0</v>
      </c>
      <c r="U80" s="79"/>
      <c r="V80" s="64"/>
      <c r="W80" s="64" t="e">
        <f>G80+I80+#REF!+O80</f>
        <v>#REF!</v>
      </c>
      <c r="X80" s="152" t="e">
        <f>H80+J80+#REF!+P80</f>
        <v>#REF!</v>
      </c>
      <c r="Y80" s="79"/>
      <c r="Z80" s="64"/>
      <c r="AA80" s="12">
        <f t="shared" si="21"/>
        <v>1037491.2000000002</v>
      </c>
      <c r="AB80" s="87">
        <f t="shared" si="22"/>
        <v>-1037491.2000000002</v>
      </c>
      <c r="AC80" s="13" t="e">
        <f>G80+I80+#REF!+O80</f>
        <v>#REF!</v>
      </c>
      <c r="AD80" s="64">
        <v>0.2</v>
      </c>
      <c r="AE80" s="64" t="e">
        <f t="shared" si="26"/>
        <v>#REF!</v>
      </c>
      <c r="AU80" s="64">
        <f t="shared" si="28"/>
        <v>0.2</v>
      </c>
    </row>
    <row r="81" spans="1:47" s="3" customFormat="1" ht="15" customHeight="1">
      <c r="A81" s="8" t="s">
        <v>89</v>
      </c>
      <c r="B81" s="20" t="s">
        <v>135</v>
      </c>
      <c r="C81" s="23" t="s">
        <v>136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32">
        <v>0</v>
      </c>
      <c r="N81" s="33"/>
      <c r="O81" s="42"/>
      <c r="P81" s="49">
        <f>O81*F81</f>
        <v>0</v>
      </c>
      <c r="Q81" s="65">
        <v>0.8</v>
      </c>
      <c r="R81" s="79">
        <f t="shared" si="27"/>
        <v>0.8</v>
      </c>
      <c r="S81" s="79">
        <v>0.8</v>
      </c>
      <c r="T81" s="79">
        <f t="shared" si="25"/>
        <v>0</v>
      </c>
      <c r="U81" s="79"/>
      <c r="V81" s="64"/>
      <c r="W81" s="64" t="e">
        <f>G81+I81+#REF!+O81</f>
        <v>#REF!</v>
      </c>
      <c r="X81" s="152" t="e">
        <f>H81+J81+#REF!+P81</f>
        <v>#REF!</v>
      </c>
      <c r="Y81" s="79"/>
      <c r="Z81" s="64"/>
      <c r="AA81" s="12">
        <f t="shared" si="21"/>
        <v>4149964.8000000007</v>
      </c>
      <c r="AB81" s="87">
        <f t="shared" si="22"/>
        <v>1037491.2000000002</v>
      </c>
      <c r="AC81" s="13" t="e">
        <f>G81+I81+#REF!+O81</f>
        <v>#REF!</v>
      </c>
      <c r="AD81" s="64">
        <v>0.8</v>
      </c>
      <c r="AE81" s="64" t="e">
        <f t="shared" si="26"/>
        <v>#REF!</v>
      </c>
      <c r="AU81" s="64">
        <f t="shared" si="28"/>
        <v>0.8</v>
      </c>
    </row>
    <row r="82" spans="1:47" s="3" customFormat="1" ht="15" customHeight="1">
      <c r="A82" s="8" t="s">
        <v>89</v>
      </c>
      <c r="B82" s="20" t="s">
        <v>137</v>
      </c>
      <c r="C82" s="23" t="s">
        <v>138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0.18</v>
      </c>
      <c r="L82" s="33">
        <f>+K82*F81</f>
        <v>933742.08000000019</v>
      </c>
      <c r="M82" s="32">
        <v>0.02</v>
      </c>
      <c r="N82" s="33">
        <f>+M82*F81</f>
        <v>103749.12000000002</v>
      </c>
      <c r="O82" s="32">
        <v>0.02</v>
      </c>
      <c r="P82" s="49">
        <f>O82*F81</f>
        <v>103749.12000000002</v>
      </c>
      <c r="Q82" s="65">
        <v>0.2</v>
      </c>
      <c r="R82" s="79">
        <f t="shared" si="27"/>
        <v>0.19999999999999998</v>
      </c>
      <c r="S82" s="79">
        <v>0.2</v>
      </c>
      <c r="T82" s="79">
        <f t="shared" si="25"/>
        <v>0</v>
      </c>
      <c r="U82" s="79"/>
      <c r="V82" s="64"/>
      <c r="W82" s="64" t="e">
        <f>G82+I82+#REF!+O82</f>
        <v>#REF!</v>
      </c>
      <c r="X82" s="152" t="e">
        <f>H82+J82+#REF!+P82</f>
        <v>#REF!</v>
      </c>
      <c r="Y82" s="79"/>
      <c r="Z82" s="64"/>
      <c r="AA82" s="12">
        <f t="shared" si="21"/>
        <v>1037491.2000000002</v>
      </c>
      <c r="AB82" s="87">
        <f t="shared" si="22"/>
        <v>-1037491.2000000002</v>
      </c>
      <c r="AC82" s="13" t="e">
        <f>G82+I82+#REF!+O82</f>
        <v>#REF!</v>
      </c>
      <c r="AD82" s="64">
        <v>0.2</v>
      </c>
      <c r="AE82" s="64" t="e">
        <f t="shared" si="26"/>
        <v>#REF!</v>
      </c>
      <c r="AU82" s="64">
        <f t="shared" si="28"/>
        <v>0.19999999999999998</v>
      </c>
    </row>
    <row r="83" spans="1:47" s="3" customFormat="1" ht="15" customHeight="1">
      <c r="A83" s="8" t="s">
        <v>89</v>
      </c>
      <c r="B83" s="20" t="s">
        <v>139</v>
      </c>
      <c r="C83" s="23" t="s">
        <v>140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158">
        <v>0</v>
      </c>
      <c r="N83" s="159">
        <f t="shared" ref="N83:N89" si="30">+M83*$F83</f>
        <v>0</v>
      </c>
      <c r="O83" s="101"/>
      <c r="P83" s="161">
        <f>O83*F83</f>
        <v>0</v>
      </c>
      <c r="Q83" s="65">
        <v>0.8</v>
      </c>
      <c r="R83" s="79">
        <f t="shared" si="27"/>
        <v>0.8</v>
      </c>
      <c r="S83" s="79">
        <v>0.8</v>
      </c>
      <c r="T83" s="79">
        <f t="shared" si="25"/>
        <v>0</v>
      </c>
      <c r="U83" s="79"/>
      <c r="V83" s="64"/>
      <c r="W83" s="64" t="e">
        <f>G83+I83+#REF!+O83</f>
        <v>#REF!</v>
      </c>
      <c r="X83" s="152" t="e">
        <f>H83+J83+#REF!+P83</f>
        <v>#REF!</v>
      </c>
      <c r="Y83" s="79"/>
      <c r="Z83" s="64"/>
      <c r="AA83" s="12">
        <f t="shared" si="21"/>
        <v>4149964.8000000007</v>
      </c>
      <c r="AB83" s="87">
        <f t="shared" si="22"/>
        <v>1037491.2000000002</v>
      </c>
      <c r="AC83" s="13" t="e">
        <f>G83+I83+#REF!+O83</f>
        <v>#REF!</v>
      </c>
      <c r="AD83" s="64">
        <v>0.8</v>
      </c>
      <c r="AE83" s="64" t="e">
        <f t="shared" si="26"/>
        <v>#REF!</v>
      </c>
      <c r="AU83" s="64">
        <f t="shared" si="28"/>
        <v>0.8</v>
      </c>
    </row>
    <row r="84" spans="1:47" s="3" customFormat="1" ht="15" customHeight="1">
      <c r="A84" s="8" t="s">
        <v>89</v>
      </c>
      <c r="B84" s="20" t="s">
        <v>141</v>
      </c>
      <c r="C84" s="23" t="s">
        <v>142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</v>
      </c>
      <c r="L84" s="33">
        <f>+K84*F83</f>
        <v>0</v>
      </c>
      <c r="M84" s="32">
        <v>0.2</v>
      </c>
      <c r="N84" s="33">
        <f>+M84*$F83</f>
        <v>1037491.2000000002</v>
      </c>
      <c r="O84" s="42">
        <v>0.2</v>
      </c>
      <c r="P84" s="49">
        <f>O84*F83</f>
        <v>1037491.2000000002</v>
      </c>
      <c r="Q84" s="65">
        <v>0.2</v>
      </c>
      <c r="R84" s="79">
        <f t="shared" si="27"/>
        <v>0.2</v>
      </c>
      <c r="S84" s="79">
        <v>0.2</v>
      </c>
      <c r="T84" s="79">
        <f t="shared" si="25"/>
        <v>0</v>
      </c>
      <c r="U84" s="79"/>
      <c r="V84" s="64"/>
      <c r="W84" s="64" t="e">
        <f>G84+I84+#REF!+O84</f>
        <v>#REF!</v>
      </c>
      <c r="X84" s="152" t="e">
        <f>H84+J84+#REF!+P84</f>
        <v>#REF!</v>
      </c>
      <c r="Y84" s="79"/>
      <c r="Z84" s="64"/>
      <c r="AA84" s="12">
        <f t="shared" si="21"/>
        <v>1037491.2000000002</v>
      </c>
      <c r="AB84" s="87">
        <f t="shared" si="22"/>
        <v>-1037491.2000000002</v>
      </c>
      <c r="AC84" s="13" t="e">
        <f>G84+I84+#REF!+O84</f>
        <v>#REF!</v>
      </c>
      <c r="AD84" s="64">
        <v>0.2</v>
      </c>
      <c r="AE84" s="64" t="e">
        <f t="shared" si="26"/>
        <v>#REF!</v>
      </c>
      <c r="AU84" s="64">
        <f t="shared" si="28"/>
        <v>0.2</v>
      </c>
    </row>
    <row r="85" spans="1:47" s="3" customFormat="1" ht="15" customHeight="1">
      <c r="A85" s="8" t="s">
        <v>89</v>
      </c>
      <c r="B85" s="20" t="s">
        <v>143</v>
      </c>
      <c r="C85" s="23" t="s">
        <v>144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158">
        <v>0</v>
      </c>
      <c r="N85" s="159">
        <f t="shared" si="30"/>
        <v>0</v>
      </c>
      <c r="O85" s="101"/>
      <c r="P85" s="161">
        <f>O85*F85</f>
        <v>0</v>
      </c>
      <c r="Q85" s="65">
        <v>0.8</v>
      </c>
      <c r="R85" s="79">
        <f t="shared" si="27"/>
        <v>0.8</v>
      </c>
      <c r="S85" s="79">
        <v>0.8</v>
      </c>
      <c r="T85" s="79">
        <f t="shared" si="25"/>
        <v>0</v>
      </c>
      <c r="U85" s="79"/>
      <c r="V85" s="64"/>
      <c r="W85" s="64" t="e">
        <f>G85+I85+#REF!+O85</f>
        <v>#REF!</v>
      </c>
      <c r="X85" s="152" t="e">
        <f>H85+J85+#REF!+P85</f>
        <v>#REF!</v>
      </c>
      <c r="Y85" s="79"/>
      <c r="Z85" s="64"/>
      <c r="AA85" s="12">
        <f t="shared" si="21"/>
        <v>4149964.8000000007</v>
      </c>
      <c r="AB85" s="87">
        <f t="shared" si="22"/>
        <v>1037491.2000000002</v>
      </c>
      <c r="AC85" s="13" t="e">
        <f>G85+I85+#REF!+O85</f>
        <v>#REF!</v>
      </c>
      <c r="AD85" s="64">
        <v>0.8</v>
      </c>
      <c r="AE85" s="64" t="e">
        <f t="shared" si="26"/>
        <v>#REF!</v>
      </c>
      <c r="AU85" s="64">
        <f t="shared" si="28"/>
        <v>0.8</v>
      </c>
    </row>
    <row r="86" spans="1:47" s="3" customFormat="1" ht="15" customHeight="1">
      <c r="A86" s="8" t="s">
        <v>89</v>
      </c>
      <c r="B86" s="20" t="s">
        <v>145</v>
      </c>
      <c r="C86" s="23" t="s">
        <v>146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0.15</v>
      </c>
      <c r="L86" s="33">
        <f>+K86*F85</f>
        <v>778118.40000000014</v>
      </c>
      <c r="M86" s="158">
        <v>0.05</v>
      </c>
      <c r="N86" s="159">
        <f>+M86*F85</f>
        <v>259372.80000000005</v>
      </c>
      <c r="O86" s="101">
        <v>0.05</v>
      </c>
      <c r="P86" s="161">
        <f>O86*F85</f>
        <v>259372.80000000005</v>
      </c>
      <c r="Q86" s="65">
        <v>0.2</v>
      </c>
      <c r="R86" s="79">
        <f t="shared" si="27"/>
        <v>0.2</v>
      </c>
      <c r="S86" s="79">
        <v>0.2</v>
      </c>
      <c r="T86" s="79">
        <f t="shared" si="25"/>
        <v>0</v>
      </c>
      <c r="U86" s="79"/>
      <c r="V86" s="64"/>
      <c r="W86" s="64" t="e">
        <f>G86+I86+#REF!+O86</f>
        <v>#REF!</v>
      </c>
      <c r="X86" s="152" t="e">
        <f>H86+J86+#REF!+P86</f>
        <v>#REF!</v>
      </c>
      <c r="Y86" s="79"/>
      <c r="Z86" s="64"/>
      <c r="AA86" s="12">
        <f t="shared" si="21"/>
        <v>1037491.2000000002</v>
      </c>
      <c r="AB86" s="87">
        <f t="shared" si="22"/>
        <v>-1037491.2000000002</v>
      </c>
      <c r="AC86" s="13" t="e">
        <f>G86+I86+#REF!+O86</f>
        <v>#REF!</v>
      </c>
      <c r="AD86" s="64">
        <v>0.2</v>
      </c>
      <c r="AE86" s="64" t="e">
        <f t="shared" si="26"/>
        <v>#REF!</v>
      </c>
      <c r="AU86" s="64">
        <f t="shared" si="28"/>
        <v>0.2</v>
      </c>
    </row>
    <row r="87" spans="1:47" s="3" customFormat="1" ht="15" customHeight="1">
      <c r="A87" s="8" t="s">
        <v>89</v>
      </c>
      <c r="B87" s="20" t="s">
        <v>147</v>
      </c>
      <c r="C87" s="23" t="s">
        <v>148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158">
        <v>0</v>
      </c>
      <c r="N87" s="159">
        <f t="shared" si="30"/>
        <v>0</v>
      </c>
      <c r="O87" s="101"/>
      <c r="P87" s="161">
        <f>O87*F87</f>
        <v>0</v>
      </c>
      <c r="Q87" s="65">
        <v>0.8</v>
      </c>
      <c r="R87" s="79">
        <f t="shared" si="27"/>
        <v>0.8</v>
      </c>
      <c r="S87" s="79">
        <v>0.8</v>
      </c>
      <c r="T87" s="79">
        <f t="shared" si="25"/>
        <v>0</v>
      </c>
      <c r="U87" s="79"/>
      <c r="V87" s="64"/>
      <c r="W87" s="64" t="e">
        <f>G87+I87+#REF!+O87</f>
        <v>#REF!</v>
      </c>
      <c r="X87" s="152" t="e">
        <f>H87+J87+#REF!+P87</f>
        <v>#REF!</v>
      </c>
      <c r="Y87" s="79"/>
      <c r="Z87" s="64"/>
      <c r="AA87" s="12">
        <f t="shared" si="21"/>
        <v>4149964.8000000007</v>
      </c>
      <c r="AB87" s="87">
        <f t="shared" si="22"/>
        <v>1037491.2000000002</v>
      </c>
      <c r="AC87" s="13" t="e">
        <f>G87+I87+#REF!+O87</f>
        <v>#REF!</v>
      </c>
      <c r="AD87" s="64">
        <v>0.8</v>
      </c>
      <c r="AE87" s="64" t="e">
        <f t="shared" si="26"/>
        <v>#REF!</v>
      </c>
      <c r="AU87" s="64">
        <f t="shared" si="28"/>
        <v>0.8</v>
      </c>
    </row>
    <row r="88" spans="1:47" s="3" customFormat="1" ht="15" customHeight="1">
      <c r="A88" s="8" t="s">
        <v>89</v>
      </c>
      <c r="B88" s="20" t="s">
        <v>149</v>
      </c>
      <c r="C88" s="23" t="s">
        <v>150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</v>
      </c>
      <c r="L88" s="33">
        <f>+K88*F87</f>
        <v>0</v>
      </c>
      <c r="M88" s="158">
        <v>0.2</v>
      </c>
      <c r="N88" s="159">
        <f>+M88*F87</f>
        <v>1037491.2000000002</v>
      </c>
      <c r="O88" s="101">
        <v>0.2</v>
      </c>
      <c r="P88" s="161">
        <f>O88*F87</f>
        <v>1037491.2000000002</v>
      </c>
      <c r="Q88" s="65">
        <v>0.2</v>
      </c>
      <c r="R88" s="79">
        <f t="shared" si="27"/>
        <v>0.2</v>
      </c>
      <c r="S88" s="79">
        <v>0.2</v>
      </c>
      <c r="T88" s="79">
        <f t="shared" si="25"/>
        <v>0</v>
      </c>
      <c r="U88" s="79"/>
      <c r="V88" s="64"/>
      <c r="W88" s="64" t="e">
        <f>G88+I88+#REF!+O88</f>
        <v>#REF!</v>
      </c>
      <c r="X88" s="152" t="e">
        <f>H88+J88+#REF!+P88</f>
        <v>#REF!</v>
      </c>
      <c r="Y88" s="79"/>
      <c r="Z88" s="64"/>
      <c r="AA88" s="12">
        <f t="shared" si="21"/>
        <v>1037491.2000000002</v>
      </c>
      <c r="AB88" s="87">
        <f t="shared" si="22"/>
        <v>-1037491.2000000002</v>
      </c>
      <c r="AC88" s="13" t="e">
        <f>G88+I88+#REF!+O88</f>
        <v>#REF!</v>
      </c>
      <c r="AD88" s="64">
        <v>0.2</v>
      </c>
      <c r="AE88" s="64" t="e">
        <f t="shared" si="26"/>
        <v>#REF!</v>
      </c>
      <c r="AU88" s="64">
        <f t="shared" si="28"/>
        <v>0.2</v>
      </c>
    </row>
    <row r="89" spans="1:47" s="3" customFormat="1" ht="15" customHeight="1">
      <c r="A89" s="8" t="s">
        <v>89</v>
      </c>
      <c r="B89" s="20" t="s">
        <v>151</v>
      </c>
      <c r="C89" s="23" t="s">
        <v>152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158">
        <v>0.55000000000000004</v>
      </c>
      <c r="N89" s="159">
        <f t="shared" si="30"/>
        <v>5706201.6000000015</v>
      </c>
      <c r="O89" s="101">
        <v>0.3</v>
      </c>
      <c r="P89" s="161">
        <f>O89*F89</f>
        <v>3112473.6000000006</v>
      </c>
      <c r="Q89" s="65">
        <v>0.8</v>
      </c>
      <c r="R89" s="79">
        <f t="shared" si="27"/>
        <v>0.55000000000000004</v>
      </c>
      <c r="S89" s="79">
        <v>0.8</v>
      </c>
      <c r="T89" s="79">
        <f t="shared" si="25"/>
        <v>0.25</v>
      </c>
      <c r="U89" s="79"/>
      <c r="V89" s="64"/>
      <c r="W89" s="64" t="e">
        <f>G89+I89+#REF!+O89</f>
        <v>#REF!</v>
      </c>
      <c r="X89" s="152" t="e">
        <f>H89+J89+#REF!+P89</f>
        <v>#REF!</v>
      </c>
      <c r="Y89" s="79"/>
      <c r="Z89" s="64"/>
      <c r="AA89" s="12">
        <f t="shared" si="21"/>
        <v>8299929.6000000015</v>
      </c>
      <c r="AB89" s="87">
        <f t="shared" si="22"/>
        <v>2074982.4000000004</v>
      </c>
      <c r="AC89" s="13" t="e">
        <f>G89+I89+#REF!+O89</f>
        <v>#REF!</v>
      </c>
      <c r="AD89" s="64">
        <v>0.8</v>
      </c>
      <c r="AE89" s="64" t="e">
        <f t="shared" si="26"/>
        <v>#REF!</v>
      </c>
      <c r="AU89" s="64">
        <f t="shared" si="28"/>
        <v>0.8</v>
      </c>
    </row>
    <row r="90" spans="1:47" s="3" customFormat="1" ht="15" customHeight="1">
      <c r="A90" s="8" t="s">
        <v>89</v>
      </c>
      <c r="B90" s="20" t="s">
        <v>153</v>
      </c>
      <c r="C90" s="168" t="s">
        <v>154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158">
        <v>0.1</v>
      </c>
      <c r="N90" s="159">
        <f>+M90*F89</f>
        <v>1037491.2000000002</v>
      </c>
      <c r="O90" s="101">
        <v>0</v>
      </c>
      <c r="P90" s="161">
        <f>O90*F89</f>
        <v>0</v>
      </c>
      <c r="Q90" s="65">
        <v>0.2</v>
      </c>
      <c r="R90" s="79">
        <f t="shared" si="27"/>
        <v>0.1</v>
      </c>
      <c r="S90" s="79">
        <v>0.15000000000000002</v>
      </c>
      <c r="T90" s="79">
        <f t="shared" si="25"/>
        <v>0.1</v>
      </c>
      <c r="U90" s="161">
        <f>T90*F89</f>
        <v>1037491.2000000002</v>
      </c>
      <c r="V90" s="64"/>
      <c r="W90" s="64" t="e">
        <f>G90+I90+#REF!+O90</f>
        <v>#REF!</v>
      </c>
      <c r="X90" s="152" t="e">
        <f>H90+J90+#REF!+P90</f>
        <v>#REF!</v>
      </c>
      <c r="Y90" s="79"/>
      <c r="Z90" s="64"/>
      <c r="AA90" s="12">
        <f t="shared" si="21"/>
        <v>2074982.4000000004</v>
      </c>
      <c r="AB90" s="87">
        <f t="shared" si="22"/>
        <v>-2074982.4000000004</v>
      </c>
      <c r="AC90" s="13" t="e">
        <f>G90+I90+#REF!+O90</f>
        <v>#REF!</v>
      </c>
      <c r="AD90" s="64">
        <v>0.15</v>
      </c>
      <c r="AE90" s="64" t="e">
        <f t="shared" si="26"/>
        <v>#REF!</v>
      </c>
      <c r="AU90" s="64">
        <f t="shared" si="28"/>
        <v>0.2</v>
      </c>
    </row>
    <row r="91" spans="1:47" s="3" customFormat="1" ht="15" customHeight="1">
      <c r="A91" s="8" t="s">
        <v>89</v>
      </c>
      <c r="B91" s="20" t="s">
        <v>155</v>
      </c>
      <c r="C91" s="23" t="s">
        <v>156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158">
        <v>0.2</v>
      </c>
      <c r="N91" s="159">
        <f>+M91*$F91</f>
        <v>2074982.4000000004</v>
      </c>
      <c r="O91" s="101">
        <v>0.05</v>
      </c>
      <c r="P91" s="161">
        <f>O91*F91</f>
        <v>518745.60000000009</v>
      </c>
      <c r="Q91" s="65">
        <v>0.8</v>
      </c>
      <c r="R91" s="79">
        <f t="shared" si="27"/>
        <v>0.65</v>
      </c>
      <c r="S91" s="79">
        <v>0.75</v>
      </c>
      <c r="T91" s="79">
        <f t="shared" si="25"/>
        <v>0.15000000000000002</v>
      </c>
      <c r="U91" s="79"/>
      <c r="V91" s="64"/>
      <c r="W91" s="64" t="e">
        <f>G91+I91+#REF!+O91</f>
        <v>#REF!</v>
      </c>
      <c r="X91" s="152" t="e">
        <f>H91+J91+#REF!+P91</f>
        <v>#REF!</v>
      </c>
      <c r="Y91" s="79"/>
      <c r="Z91" s="64"/>
      <c r="AA91" s="12">
        <f t="shared" si="21"/>
        <v>8299929.6000000015</v>
      </c>
      <c r="AB91" s="87">
        <f t="shared" si="22"/>
        <v>2074982.4000000004</v>
      </c>
      <c r="AC91" s="13" t="e">
        <f>G91+I91+#REF!+O91</f>
        <v>#REF!</v>
      </c>
      <c r="AD91" s="64">
        <v>0.6</v>
      </c>
      <c r="AE91" s="64" t="e">
        <f t="shared" si="26"/>
        <v>#REF!</v>
      </c>
      <c r="AU91" s="64">
        <f t="shared" si="28"/>
        <v>0.8</v>
      </c>
    </row>
    <row r="92" spans="1:47" s="3" customFormat="1" ht="15" customHeight="1">
      <c r="A92" s="8" t="s">
        <v>89</v>
      </c>
      <c r="B92" s="20" t="s">
        <v>157</v>
      </c>
      <c r="C92" s="168" t="s">
        <v>158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158">
        <v>0.08</v>
      </c>
      <c r="N92" s="159">
        <f>+M92*F91</f>
        <v>829992.9600000002</v>
      </c>
      <c r="O92" s="101">
        <v>0</v>
      </c>
      <c r="P92" s="161">
        <f>O92*F91</f>
        <v>0</v>
      </c>
      <c r="Q92" s="65">
        <v>0.2</v>
      </c>
      <c r="R92" s="79">
        <f t="shared" si="27"/>
        <v>0.12</v>
      </c>
      <c r="S92" s="79">
        <v>0.16999999999999998</v>
      </c>
      <c r="T92" s="79">
        <f t="shared" si="25"/>
        <v>8.0000000000000016E-2</v>
      </c>
      <c r="U92" s="161">
        <f>T92*F91</f>
        <v>829992.96000000031</v>
      </c>
      <c r="V92" s="64"/>
      <c r="W92" s="64" t="e">
        <f>G92+I92+#REF!+O92</f>
        <v>#REF!</v>
      </c>
      <c r="X92" s="152" t="e">
        <f>H92+J92+#REF!+P92</f>
        <v>#REF!</v>
      </c>
      <c r="Y92" s="79"/>
      <c r="Z92" s="64"/>
      <c r="AA92" s="12">
        <f t="shared" si="21"/>
        <v>2074982.4000000004</v>
      </c>
      <c r="AB92" s="87">
        <f t="shared" si="22"/>
        <v>-2074982.4000000004</v>
      </c>
      <c r="AC92" s="13" t="e">
        <f>G92+I92+#REF!+O92</f>
        <v>#REF!</v>
      </c>
      <c r="AD92" s="64">
        <v>0.15</v>
      </c>
      <c r="AE92" s="64" t="e">
        <f t="shared" si="26"/>
        <v>#REF!</v>
      </c>
      <c r="AU92" s="64">
        <f t="shared" si="28"/>
        <v>0.2</v>
      </c>
    </row>
    <row r="93" spans="1:47" s="3" customFormat="1" ht="15" customHeight="1">
      <c r="A93" s="8" t="s">
        <v>89</v>
      </c>
      <c r="B93" s="20" t="s">
        <v>159</v>
      </c>
      <c r="C93" s="168" t="s">
        <v>160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/>
      <c r="L93" s="33">
        <f>+K93*$F93</f>
        <v>0</v>
      </c>
      <c r="M93" s="158">
        <v>1</v>
      </c>
      <c r="N93" s="159">
        <f>+M93*F93</f>
        <v>5187456.0000000009</v>
      </c>
      <c r="O93" s="101">
        <v>0</v>
      </c>
      <c r="P93" s="161">
        <f>O93*F93</f>
        <v>0</v>
      </c>
      <c r="Q93" s="65">
        <v>1</v>
      </c>
      <c r="R93" s="79">
        <f t="shared" si="27"/>
        <v>0</v>
      </c>
      <c r="S93" s="79">
        <v>0.4</v>
      </c>
      <c r="T93" s="79">
        <f t="shared" si="25"/>
        <v>1</v>
      </c>
      <c r="U93" s="161">
        <f>T93*F93</f>
        <v>5187456.0000000009</v>
      </c>
      <c r="V93" s="64"/>
      <c r="W93" s="64" t="e">
        <f>G93+I93+#REF!+O93</f>
        <v>#REF!</v>
      </c>
      <c r="X93" s="152" t="e">
        <f>H93+J93+#REF!+P93</f>
        <v>#REF!</v>
      </c>
      <c r="Y93" s="79"/>
      <c r="Z93" s="64"/>
      <c r="AA93" s="12">
        <f t="shared" si="21"/>
        <v>5187456.0000000009</v>
      </c>
      <c r="AB93" s="87">
        <f t="shared" si="22"/>
        <v>0</v>
      </c>
      <c r="AC93" s="13" t="e">
        <f>G93+I93+#REF!+O93</f>
        <v>#REF!</v>
      </c>
      <c r="AD93" s="64">
        <v>0.4</v>
      </c>
      <c r="AE93" s="64" t="e">
        <f t="shared" si="26"/>
        <v>#REF!</v>
      </c>
      <c r="AU93" s="64">
        <f t="shared" si="28"/>
        <v>1</v>
      </c>
    </row>
    <row r="94" spans="1:47" s="3" customFormat="1" ht="15" customHeight="1">
      <c r="A94" s="8" t="s">
        <v>89</v>
      </c>
      <c r="B94" s="20" t="s">
        <v>161</v>
      </c>
      <c r="C94" s="168" t="s">
        <v>162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32">
        <v>0.2</v>
      </c>
      <c r="N94" s="33">
        <f>+M94*F94</f>
        <v>1037491.2000000002</v>
      </c>
      <c r="O94" s="42"/>
      <c r="P94" s="49">
        <f>O94*F94</f>
        <v>0</v>
      </c>
      <c r="Q94" s="65">
        <v>1</v>
      </c>
      <c r="R94" s="79">
        <f t="shared" si="27"/>
        <v>0.8</v>
      </c>
      <c r="S94" s="79">
        <v>0.8</v>
      </c>
      <c r="T94" s="79">
        <f t="shared" si="25"/>
        <v>0.19999999999999996</v>
      </c>
      <c r="U94" s="161">
        <f>T94*F94</f>
        <v>1037491.2</v>
      </c>
      <c r="V94" s="64"/>
      <c r="W94" s="64" t="e">
        <f>G94+I94+#REF!+O94</f>
        <v>#REF!</v>
      </c>
      <c r="X94" s="152" t="e">
        <f>H94+J94+#REF!+P94</f>
        <v>#REF!</v>
      </c>
      <c r="Y94" s="79"/>
      <c r="Z94" s="64"/>
      <c r="AA94" s="12">
        <f t="shared" si="21"/>
        <v>5187456.0000000009</v>
      </c>
      <c r="AB94" s="87">
        <f t="shared" si="22"/>
        <v>0</v>
      </c>
      <c r="AC94" s="13" t="e">
        <f>G94+I94+#REF!+O94</f>
        <v>#REF!</v>
      </c>
      <c r="AD94" s="64">
        <v>0.8</v>
      </c>
      <c r="AE94" s="64" t="e">
        <f t="shared" si="26"/>
        <v>#REF!</v>
      </c>
      <c r="AU94" s="64">
        <f t="shared" si="28"/>
        <v>1</v>
      </c>
    </row>
    <row r="95" spans="1:47" s="3" customFormat="1" ht="15" customHeight="1">
      <c r="A95" s="8" t="s">
        <v>89</v>
      </c>
      <c r="B95" s="20" t="s">
        <v>163</v>
      </c>
      <c r="C95" s="23" t="s">
        <v>164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32">
        <v>0</v>
      </c>
      <c r="N95" s="33">
        <f>+M95*$F95</f>
        <v>0</v>
      </c>
      <c r="O95" s="42"/>
      <c r="P95" s="49">
        <f>O95*F95</f>
        <v>0</v>
      </c>
      <c r="Q95" s="65">
        <v>0.8</v>
      </c>
      <c r="R95" s="79">
        <f t="shared" si="27"/>
        <v>0.8</v>
      </c>
      <c r="S95" s="79">
        <v>0.8</v>
      </c>
      <c r="T95" s="79">
        <f t="shared" si="25"/>
        <v>0</v>
      </c>
      <c r="U95" s="79"/>
      <c r="V95" s="64"/>
      <c r="W95" s="64" t="e">
        <f>G95+I95+#REF!+O95</f>
        <v>#REF!</v>
      </c>
      <c r="X95" s="152" t="e">
        <f>H95+J95+#REF!+P95</f>
        <v>#REF!</v>
      </c>
      <c r="Y95" s="79"/>
      <c r="Z95" s="64"/>
      <c r="AA95" s="12">
        <f t="shared" si="21"/>
        <v>4149964.8000000007</v>
      </c>
      <c r="AB95" s="87">
        <f t="shared" si="22"/>
        <v>1037491.2000000002</v>
      </c>
      <c r="AC95" s="13" t="e">
        <f>G95+I95+#REF!+O95</f>
        <v>#REF!</v>
      </c>
      <c r="AD95" s="64">
        <v>0.8</v>
      </c>
      <c r="AE95" s="64" t="e">
        <f t="shared" si="26"/>
        <v>#REF!</v>
      </c>
      <c r="AU95" s="64">
        <f t="shared" si="28"/>
        <v>0.8</v>
      </c>
    </row>
    <row r="96" spans="1:47" s="3" customFormat="1" ht="15" customHeight="1">
      <c r="A96" s="8" t="s">
        <v>89</v>
      </c>
      <c r="B96" s="20" t="s">
        <v>165</v>
      </c>
      <c r="C96" s="23" t="s">
        <v>166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/>
      <c r="L96" s="33">
        <f>+K96*F95</f>
        <v>0</v>
      </c>
      <c r="M96" s="32">
        <v>0.1</v>
      </c>
      <c r="N96" s="33">
        <f>+M96*$F95</f>
        <v>518745.60000000009</v>
      </c>
      <c r="O96" s="42">
        <v>0.1</v>
      </c>
      <c r="P96" s="49">
        <f>O96*F95</f>
        <v>518745.60000000009</v>
      </c>
      <c r="Q96" s="65">
        <v>0.2</v>
      </c>
      <c r="R96" s="79">
        <f t="shared" si="27"/>
        <v>0.2</v>
      </c>
      <c r="S96" s="79">
        <v>0.2</v>
      </c>
      <c r="T96" s="79">
        <f t="shared" si="25"/>
        <v>0</v>
      </c>
      <c r="U96" s="79"/>
      <c r="V96" s="64"/>
      <c r="W96" s="64" t="e">
        <f>G96+I96+#REF!+O96</f>
        <v>#REF!</v>
      </c>
      <c r="X96" s="152" t="e">
        <f>H96+J96+#REF!+P96</f>
        <v>#REF!</v>
      </c>
      <c r="Y96" s="79"/>
      <c r="Z96" s="64"/>
      <c r="AA96" s="12">
        <f t="shared" si="21"/>
        <v>1037491.2000000002</v>
      </c>
      <c r="AB96" s="87">
        <f t="shared" si="22"/>
        <v>-1037491.2000000002</v>
      </c>
      <c r="AC96" s="13" t="e">
        <f>G96+I96+#REF!+O96</f>
        <v>#REF!</v>
      </c>
      <c r="AD96" s="64">
        <v>0.2</v>
      </c>
      <c r="AE96" s="64" t="e">
        <f t="shared" si="26"/>
        <v>#REF!</v>
      </c>
      <c r="AU96" s="64">
        <f t="shared" si="28"/>
        <v>0.2</v>
      </c>
    </row>
    <row r="97" spans="1:47" s="3" customFormat="1" ht="15" customHeight="1">
      <c r="A97" s="8" t="s">
        <v>89</v>
      </c>
      <c r="B97" s="20" t="s">
        <v>167</v>
      </c>
      <c r="C97" s="23" t="s">
        <v>168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1">+K97*$F97</f>
        <v>4149964.8000000007</v>
      </c>
      <c r="M97" s="32">
        <v>0</v>
      </c>
      <c r="N97" s="33">
        <f>+M97*$F97</f>
        <v>0</v>
      </c>
      <c r="O97" s="42"/>
      <c r="P97" s="49">
        <f>O97*F97</f>
        <v>0</v>
      </c>
      <c r="Q97" s="65">
        <v>0.8</v>
      </c>
      <c r="R97" s="79">
        <f t="shared" si="27"/>
        <v>0.8</v>
      </c>
      <c r="S97" s="79">
        <v>0.8</v>
      </c>
      <c r="T97" s="79">
        <f t="shared" si="25"/>
        <v>0</v>
      </c>
      <c r="U97" s="79"/>
      <c r="V97" s="64"/>
      <c r="W97" s="64" t="e">
        <f>G97+I97+#REF!+O97</f>
        <v>#REF!</v>
      </c>
      <c r="X97" s="152" t="e">
        <f>H97+J97+#REF!+P97</f>
        <v>#REF!</v>
      </c>
      <c r="Y97" s="79"/>
      <c r="Z97" s="64"/>
      <c r="AA97" s="12">
        <f t="shared" si="21"/>
        <v>4149964.8000000007</v>
      </c>
      <c r="AB97" s="87">
        <f t="shared" si="22"/>
        <v>1037491.2000000002</v>
      </c>
      <c r="AC97" s="13" t="e">
        <f>G97+I97+#REF!+O97</f>
        <v>#REF!</v>
      </c>
      <c r="AD97" s="64">
        <v>0.8</v>
      </c>
      <c r="AE97" s="64" t="e">
        <f t="shared" si="26"/>
        <v>#REF!</v>
      </c>
      <c r="AU97" s="64">
        <f t="shared" si="28"/>
        <v>0.8</v>
      </c>
    </row>
    <row r="98" spans="1:47" s="3" customFormat="1" ht="15" customHeight="1">
      <c r="A98" s="8" t="s">
        <v>89</v>
      </c>
      <c r="B98" s="20" t="s">
        <v>169</v>
      </c>
      <c r="C98" s="23" t="s">
        <v>170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/>
      <c r="L98" s="33">
        <f>+K98*F97</f>
        <v>0</v>
      </c>
      <c r="M98" s="32">
        <v>0.2</v>
      </c>
      <c r="N98" s="33">
        <f>+M98*$F97</f>
        <v>1037491.2000000002</v>
      </c>
      <c r="O98" s="42">
        <v>0</v>
      </c>
      <c r="P98" s="49">
        <f>O98*F97</f>
        <v>0</v>
      </c>
      <c r="Q98" s="65">
        <v>0.2</v>
      </c>
      <c r="R98" s="79">
        <f t="shared" si="27"/>
        <v>0</v>
      </c>
      <c r="S98" s="79">
        <v>0.2</v>
      </c>
      <c r="T98" s="79">
        <f t="shared" si="25"/>
        <v>0.2</v>
      </c>
      <c r="U98" s="79"/>
      <c r="V98" s="64"/>
      <c r="W98" s="64" t="e">
        <f>G98+I98+#REF!+O98</f>
        <v>#REF!</v>
      </c>
      <c r="X98" s="152" t="e">
        <f>H98+J98+#REF!+P98</f>
        <v>#REF!</v>
      </c>
      <c r="Y98" s="79"/>
      <c r="Z98" s="64"/>
      <c r="AA98" s="12">
        <f t="shared" si="21"/>
        <v>1037491.2000000002</v>
      </c>
      <c r="AB98" s="87">
        <f t="shared" si="22"/>
        <v>-1037491.2000000002</v>
      </c>
      <c r="AC98" s="13" t="e">
        <f>G98+I98+#REF!+O98</f>
        <v>#REF!</v>
      </c>
      <c r="AD98" s="64">
        <v>0.2</v>
      </c>
      <c r="AE98" s="64" t="e">
        <f t="shared" si="26"/>
        <v>#REF!</v>
      </c>
      <c r="AU98" s="64">
        <f t="shared" si="28"/>
        <v>0.2</v>
      </c>
    </row>
    <row r="99" spans="1:47" s="3" customFormat="1" ht="15" customHeight="1">
      <c r="A99" s="8" t="s">
        <v>89</v>
      </c>
      <c r="B99" s="20" t="s">
        <v>171</v>
      </c>
      <c r="C99" s="23" t="s">
        <v>172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1"/>
        <v>4149964.8000000007</v>
      </c>
      <c r="M99" s="32">
        <v>0</v>
      </c>
      <c r="N99" s="33">
        <f>+M99*$F99</f>
        <v>0</v>
      </c>
      <c r="O99" s="42"/>
      <c r="P99" s="49">
        <f>O99*F99</f>
        <v>0</v>
      </c>
      <c r="Q99" s="65">
        <v>0.8</v>
      </c>
      <c r="R99" s="79">
        <f t="shared" si="27"/>
        <v>0.8</v>
      </c>
      <c r="S99" s="79">
        <v>0.8</v>
      </c>
      <c r="T99" s="79">
        <f t="shared" si="25"/>
        <v>0</v>
      </c>
      <c r="U99" s="79"/>
      <c r="V99" s="64"/>
      <c r="W99" s="64" t="e">
        <f>G99+I99+#REF!+O99</f>
        <v>#REF!</v>
      </c>
      <c r="X99" s="152" t="e">
        <f>H99+J99+#REF!+P99</f>
        <v>#REF!</v>
      </c>
      <c r="Y99" s="79"/>
      <c r="Z99" s="64"/>
      <c r="AA99" s="12">
        <f t="shared" si="21"/>
        <v>4149964.8000000007</v>
      </c>
      <c r="AB99" s="87">
        <f t="shared" si="22"/>
        <v>1037491.2000000002</v>
      </c>
      <c r="AC99" s="13" t="e">
        <f>G99+I99+#REF!+O99</f>
        <v>#REF!</v>
      </c>
      <c r="AD99" s="64">
        <v>0.8</v>
      </c>
      <c r="AE99" s="64" t="e">
        <f t="shared" si="26"/>
        <v>#REF!</v>
      </c>
      <c r="AU99" s="64">
        <f t="shared" si="28"/>
        <v>0.8</v>
      </c>
    </row>
    <row r="100" spans="1:47" s="3" customFormat="1" ht="15" customHeight="1">
      <c r="A100" s="8" t="s">
        <v>89</v>
      </c>
      <c r="B100" s="20" t="s">
        <v>173</v>
      </c>
      <c r="C100" s="23" t="s">
        <v>174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/>
      <c r="L100" s="33">
        <f>+K100*F99</f>
        <v>0</v>
      </c>
      <c r="M100" s="32">
        <v>0.2</v>
      </c>
      <c r="N100" s="33">
        <f>+M100*F99</f>
        <v>1037491.2000000002</v>
      </c>
      <c r="O100" s="42">
        <v>0.2</v>
      </c>
      <c r="P100" s="49">
        <f>O100*F99</f>
        <v>1037491.2000000002</v>
      </c>
      <c r="Q100" s="65">
        <v>0.2</v>
      </c>
      <c r="R100" s="79">
        <f t="shared" si="27"/>
        <v>0.2</v>
      </c>
      <c r="S100" s="79">
        <v>0.2</v>
      </c>
      <c r="T100" s="79">
        <f t="shared" si="25"/>
        <v>0</v>
      </c>
      <c r="U100" s="79"/>
      <c r="V100" s="64"/>
      <c r="W100" s="64" t="e">
        <f>G100+I100+#REF!+O100</f>
        <v>#REF!</v>
      </c>
      <c r="X100" s="152" t="e">
        <f>H100+J100+#REF!+P100</f>
        <v>#REF!</v>
      </c>
      <c r="Y100" s="79"/>
      <c r="Z100" s="64"/>
      <c r="AA100" s="12">
        <f t="shared" si="21"/>
        <v>1037491.2000000002</v>
      </c>
      <c r="AB100" s="87">
        <f t="shared" si="22"/>
        <v>-1037491.2000000002</v>
      </c>
      <c r="AC100" s="13" t="e">
        <f>G100+I100+#REF!+O100</f>
        <v>#REF!</v>
      </c>
      <c r="AD100" s="64">
        <v>0.2</v>
      </c>
      <c r="AE100" s="64" t="e">
        <f t="shared" si="26"/>
        <v>#REF!</v>
      </c>
      <c r="AU100" s="64">
        <f t="shared" si="28"/>
        <v>0.2</v>
      </c>
    </row>
    <row r="101" spans="1:47" s="3" customFormat="1" ht="15" customHeight="1">
      <c r="A101" s="8" t="s">
        <v>89</v>
      </c>
      <c r="B101" s="20" t="s">
        <v>175</v>
      </c>
      <c r="C101" s="23" t="s">
        <v>176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1"/>
        <v>2593728.0000000005</v>
      </c>
      <c r="M101" s="32">
        <v>0</v>
      </c>
      <c r="N101" s="33">
        <f>+M101*$F101</f>
        <v>0</v>
      </c>
      <c r="O101" s="42"/>
      <c r="P101" s="49">
        <f>O101*F101</f>
        <v>0</v>
      </c>
      <c r="Q101" s="65">
        <v>0.8</v>
      </c>
      <c r="R101" s="79">
        <f t="shared" si="27"/>
        <v>0.8</v>
      </c>
      <c r="S101" s="79">
        <v>0.8</v>
      </c>
      <c r="T101" s="79">
        <f t="shared" si="25"/>
        <v>0</v>
      </c>
      <c r="U101" s="79"/>
      <c r="V101" s="64"/>
      <c r="W101" s="64" t="e">
        <f>G101+I101+#REF!+O101</f>
        <v>#REF!</v>
      </c>
      <c r="X101" s="152" t="e">
        <f>H101+J101+#REF!+P101</f>
        <v>#REF!</v>
      </c>
      <c r="Y101" s="79"/>
      <c r="Z101" s="64"/>
      <c r="AA101" s="12">
        <f t="shared" si="21"/>
        <v>4149964.8000000007</v>
      </c>
      <c r="AB101" s="87">
        <f t="shared" si="22"/>
        <v>1037491.2000000002</v>
      </c>
      <c r="AC101" s="13" t="e">
        <f>G101+I101+#REF!+O101</f>
        <v>#REF!</v>
      </c>
      <c r="AD101" s="64">
        <v>0.8</v>
      </c>
      <c r="AE101" s="64" t="e">
        <f t="shared" si="26"/>
        <v>#REF!</v>
      </c>
      <c r="AU101" s="64">
        <f t="shared" si="28"/>
        <v>0.8</v>
      </c>
    </row>
    <row r="102" spans="1:47" s="3" customFormat="1" ht="15" customHeight="1">
      <c r="A102" s="8" t="s">
        <v>89</v>
      </c>
      <c r="B102" s="20" t="s">
        <v>177</v>
      </c>
      <c r="C102" s="168" t="s">
        <v>178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/>
      <c r="L102" s="33">
        <f>+K102*F101</f>
        <v>0</v>
      </c>
      <c r="M102" s="32">
        <v>0.2</v>
      </c>
      <c r="N102" s="33">
        <f>F101*M102</f>
        <v>1037491.2000000002</v>
      </c>
      <c r="O102" s="42">
        <v>0.15</v>
      </c>
      <c r="P102" s="49">
        <f>O102*F101</f>
        <v>778118.40000000014</v>
      </c>
      <c r="Q102" s="65">
        <v>0.2</v>
      </c>
      <c r="R102" s="79">
        <f t="shared" si="27"/>
        <v>0.15</v>
      </c>
      <c r="S102" s="79">
        <v>0.15</v>
      </c>
      <c r="T102" s="79">
        <f t="shared" si="25"/>
        <v>5.0000000000000017E-2</v>
      </c>
      <c r="U102" s="161">
        <f>T102*F101</f>
        <v>259372.80000000013</v>
      </c>
      <c r="V102" s="64"/>
      <c r="W102" s="64" t="e">
        <f>G102+I102+#REF!+O102</f>
        <v>#REF!</v>
      </c>
      <c r="X102" s="152" t="e">
        <f>H102+J102+#REF!+P102</f>
        <v>#REF!</v>
      </c>
      <c r="Y102" s="79"/>
      <c r="Z102" s="64"/>
      <c r="AA102" s="12">
        <f t="shared" si="21"/>
        <v>1037491.2000000002</v>
      </c>
      <c r="AB102" s="87">
        <f t="shared" si="22"/>
        <v>-1037491.2000000002</v>
      </c>
      <c r="AC102" s="13" t="e">
        <f>G102+I102+#REF!+O102</f>
        <v>#REF!</v>
      </c>
      <c r="AD102" s="64">
        <v>7.0000000000000007E-2</v>
      </c>
      <c r="AE102" s="64" t="e">
        <f t="shared" si="26"/>
        <v>#REF!</v>
      </c>
      <c r="AU102" s="64">
        <f t="shared" si="28"/>
        <v>0.2</v>
      </c>
    </row>
    <row r="103" spans="1:47" s="3" customFormat="1" ht="15" customHeight="1">
      <c r="A103" s="8" t="s">
        <v>89</v>
      </c>
      <c r="B103" s="20" t="s">
        <v>179</v>
      </c>
      <c r="C103" s="23" t="s">
        <v>180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32">
        <v>0</v>
      </c>
      <c r="N103" s="33"/>
      <c r="O103" s="42"/>
      <c r="P103" s="49">
        <f>O103*F103</f>
        <v>0</v>
      </c>
      <c r="Q103" s="65">
        <v>0.8</v>
      </c>
      <c r="R103" s="79">
        <f t="shared" si="27"/>
        <v>0.8</v>
      </c>
      <c r="S103" s="79">
        <v>0.8</v>
      </c>
      <c r="T103" s="79">
        <f t="shared" si="25"/>
        <v>0</v>
      </c>
      <c r="U103" s="79"/>
      <c r="V103" s="64"/>
      <c r="W103" s="64" t="e">
        <f>G103+I103+#REF!+O103</f>
        <v>#REF!</v>
      </c>
      <c r="X103" s="152" t="e">
        <f>H103+J103+#REF!+P103</f>
        <v>#REF!</v>
      </c>
      <c r="Y103" s="79"/>
      <c r="Z103" s="64"/>
      <c r="AA103" s="12">
        <f t="shared" si="21"/>
        <v>4149964.8000000007</v>
      </c>
      <c r="AB103" s="87">
        <f t="shared" si="22"/>
        <v>1037491.2000000002</v>
      </c>
      <c r="AC103" s="13" t="e">
        <f>G103+I103+#REF!+O103</f>
        <v>#REF!</v>
      </c>
      <c r="AD103" s="64">
        <v>0.8</v>
      </c>
      <c r="AE103" s="64" t="e">
        <f t="shared" si="26"/>
        <v>#REF!</v>
      </c>
      <c r="AU103" s="64">
        <f t="shared" si="28"/>
        <v>0.8</v>
      </c>
    </row>
    <row r="104" spans="1:47" s="3" customFormat="1" ht="15" customHeight="1">
      <c r="A104" s="8" t="s">
        <v>89</v>
      </c>
      <c r="B104" s="20" t="s">
        <v>181</v>
      </c>
      <c r="C104" s="23" t="s">
        <v>182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32">
        <v>0</v>
      </c>
      <c r="N104" s="33"/>
      <c r="O104" s="42"/>
      <c r="P104" s="49">
        <f>O104*F104</f>
        <v>0</v>
      </c>
      <c r="Q104" s="65">
        <v>0.2</v>
      </c>
      <c r="R104" s="79">
        <f t="shared" si="27"/>
        <v>0.2</v>
      </c>
      <c r="S104" s="79">
        <v>0.2</v>
      </c>
      <c r="T104" s="79">
        <f t="shared" si="25"/>
        <v>0</v>
      </c>
      <c r="U104" s="79"/>
      <c r="V104" s="64"/>
      <c r="W104" s="64" t="e">
        <f>G104+I104+#REF!+O104</f>
        <v>#REF!</v>
      </c>
      <c r="X104" s="152" t="e">
        <f>H104+J104+#REF!+P104</f>
        <v>#REF!</v>
      </c>
      <c r="Y104" s="79"/>
      <c r="Z104" s="64"/>
      <c r="AA104" s="12">
        <f t="shared" si="21"/>
        <v>1037491.2000000002</v>
      </c>
      <c r="AB104" s="87">
        <f t="shared" si="22"/>
        <v>-1037491.2000000002</v>
      </c>
      <c r="AC104" s="13" t="e">
        <f>G104+I104+#REF!+O104</f>
        <v>#REF!</v>
      </c>
      <c r="AD104" s="64">
        <v>0.2</v>
      </c>
      <c r="AE104" s="64" t="e">
        <f t="shared" si="26"/>
        <v>#REF!</v>
      </c>
      <c r="AU104" s="64">
        <f t="shared" si="28"/>
        <v>0.2</v>
      </c>
    </row>
    <row r="105" spans="1:47" s="3" customFormat="1" ht="15" customHeight="1">
      <c r="A105" s="8" t="s">
        <v>89</v>
      </c>
      <c r="B105" s="20" t="s">
        <v>183</v>
      </c>
      <c r="C105" s="23" t="s">
        <v>184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2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32">
        <v>0</v>
      </c>
      <c r="N105" s="33">
        <f>F105*M105</f>
        <v>0</v>
      </c>
      <c r="O105" s="42"/>
      <c r="P105" s="49">
        <f>O105*F105</f>
        <v>0</v>
      </c>
      <c r="Q105" s="65">
        <v>0.8</v>
      </c>
      <c r="R105" s="79">
        <f t="shared" si="27"/>
        <v>0.79999999999999993</v>
      </c>
      <c r="S105" s="79">
        <v>0.79999999999999993</v>
      </c>
      <c r="T105" s="79">
        <f t="shared" si="25"/>
        <v>0</v>
      </c>
      <c r="U105" s="79"/>
      <c r="V105" s="64"/>
      <c r="W105" s="64" t="e">
        <f>G105+I105+#REF!+O105</f>
        <v>#REF!</v>
      </c>
      <c r="X105" s="152" t="e">
        <f>H105+J105+#REF!+P105</f>
        <v>#REF!</v>
      </c>
      <c r="Y105" s="79"/>
      <c r="Z105" s="64"/>
      <c r="AA105" s="12">
        <f t="shared" si="21"/>
        <v>4149964.8000000007</v>
      </c>
      <c r="AB105" s="87">
        <f t="shared" si="22"/>
        <v>1037491.2000000002</v>
      </c>
      <c r="AC105" s="13" t="e">
        <f>G105+I105+#REF!+O105</f>
        <v>#REF!</v>
      </c>
      <c r="AD105" s="64">
        <v>0.8</v>
      </c>
      <c r="AE105" s="64" t="e">
        <f t="shared" si="26"/>
        <v>#REF!</v>
      </c>
      <c r="AU105" s="64">
        <f t="shared" si="28"/>
        <v>0.79999999999999993</v>
      </c>
    </row>
    <row r="106" spans="1:47" s="3" customFormat="1" ht="15" customHeight="1">
      <c r="A106" s="8" t="s">
        <v>89</v>
      </c>
      <c r="B106" s="20" t="s">
        <v>185</v>
      </c>
      <c r="C106" s="168" t="s">
        <v>186</v>
      </c>
      <c r="D106" s="24"/>
      <c r="E106" s="42"/>
      <c r="F106" s="25"/>
      <c r="G106" s="32">
        <v>0</v>
      </c>
      <c r="H106" s="33">
        <f t="shared" si="32"/>
        <v>0</v>
      </c>
      <c r="I106" s="32">
        <v>0.01</v>
      </c>
      <c r="J106" s="33">
        <f>+I106*$F105</f>
        <v>51874.560000000012</v>
      </c>
      <c r="K106" s="53"/>
      <c r="L106" s="33">
        <f>+K106*F105</f>
        <v>0</v>
      </c>
      <c r="M106" s="32">
        <v>0.19</v>
      </c>
      <c r="N106" s="159">
        <f>F105*M106</f>
        <v>985616.64000000013</v>
      </c>
      <c r="O106" s="101">
        <v>0.17</v>
      </c>
      <c r="P106" s="161">
        <f>O106*F105</f>
        <v>881867.52000000025</v>
      </c>
      <c r="Q106" s="65">
        <v>0.2</v>
      </c>
      <c r="R106" s="79">
        <f t="shared" si="27"/>
        <v>0.18000000000000002</v>
      </c>
      <c r="S106" s="79">
        <v>0.1</v>
      </c>
      <c r="T106" s="79">
        <f t="shared" si="25"/>
        <v>1.999999999999999E-2</v>
      </c>
      <c r="U106" s="161">
        <f>T106*F105</f>
        <v>103749.11999999997</v>
      </c>
      <c r="V106" s="64"/>
      <c r="W106" s="64" t="e">
        <f>G106+I106+#REF!+O106</f>
        <v>#REF!</v>
      </c>
      <c r="X106" s="152" t="e">
        <f>H106+J106+#REF!+P106</f>
        <v>#REF!</v>
      </c>
      <c r="Y106" s="79"/>
      <c r="Z106" s="64"/>
      <c r="AA106" s="12">
        <f t="shared" si="21"/>
        <v>1037491.2000000002</v>
      </c>
      <c r="AB106" s="87">
        <f t="shared" si="22"/>
        <v>-1037491.2000000002</v>
      </c>
      <c r="AC106" s="13" t="e">
        <f>G106+I106+#REF!+O106</f>
        <v>#REF!</v>
      </c>
      <c r="AD106" s="64">
        <v>0.1</v>
      </c>
      <c r="AE106" s="64" t="e">
        <f t="shared" si="26"/>
        <v>#REF!</v>
      </c>
      <c r="AU106" s="64">
        <f t="shared" si="28"/>
        <v>0.2</v>
      </c>
    </row>
    <row r="107" spans="1:47" s="3" customFormat="1" ht="15" customHeight="1">
      <c r="A107" s="8" t="s">
        <v>89</v>
      </c>
      <c r="B107" s="20" t="s">
        <v>187</v>
      </c>
      <c r="C107" s="23" t="s">
        <v>188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2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32">
        <v>0</v>
      </c>
      <c r="N107" s="159">
        <f>F107*M107</f>
        <v>0</v>
      </c>
      <c r="O107" s="101"/>
      <c r="P107" s="161">
        <f>O107*F107</f>
        <v>0</v>
      </c>
      <c r="Q107" s="65">
        <v>0.8</v>
      </c>
      <c r="R107" s="79">
        <f t="shared" ref="R107:R113" si="33">G107+I107+K107+O107</f>
        <v>0.8</v>
      </c>
      <c r="S107" s="79">
        <v>0.8</v>
      </c>
      <c r="T107" s="79">
        <f t="shared" si="25"/>
        <v>0</v>
      </c>
      <c r="U107" s="79"/>
      <c r="V107" s="64"/>
      <c r="W107" s="64" t="e">
        <f>G107+I107+#REF!+O107</f>
        <v>#REF!</v>
      </c>
      <c r="X107" s="152" t="e">
        <f>H107+J107+#REF!+P107</f>
        <v>#REF!</v>
      </c>
      <c r="Y107" s="79"/>
      <c r="Z107" s="64"/>
      <c r="AA107" s="12">
        <f t="shared" si="21"/>
        <v>4149964.8000000007</v>
      </c>
      <c r="AB107" s="87">
        <f t="shared" si="22"/>
        <v>1037491.2000000002</v>
      </c>
      <c r="AC107" s="13" t="e">
        <f>G107+I107+#REF!+O107</f>
        <v>#REF!</v>
      </c>
      <c r="AD107" s="64">
        <v>0.8</v>
      </c>
      <c r="AE107" s="64" t="e">
        <f t="shared" si="26"/>
        <v>#REF!</v>
      </c>
      <c r="AU107" s="64">
        <f t="shared" ref="AU107:AU113" si="34">G107+I107+K107+M107</f>
        <v>0.8</v>
      </c>
    </row>
    <row r="108" spans="1:47" s="3" customFormat="1" ht="15" customHeight="1">
      <c r="A108" s="8" t="s">
        <v>89</v>
      </c>
      <c r="B108" s="20" t="s">
        <v>189</v>
      </c>
      <c r="C108" s="168" t="s">
        <v>190</v>
      </c>
      <c r="D108" s="24"/>
      <c r="E108" s="42"/>
      <c r="F108" s="25"/>
      <c r="G108" s="32">
        <v>0</v>
      </c>
      <c r="H108" s="33">
        <f t="shared" si="32"/>
        <v>0</v>
      </c>
      <c r="I108" s="32">
        <v>0</v>
      </c>
      <c r="J108" s="33"/>
      <c r="K108" s="53">
        <v>0</v>
      </c>
      <c r="L108" s="33">
        <f>+K108*F107</f>
        <v>0</v>
      </c>
      <c r="M108" s="32">
        <v>0.2</v>
      </c>
      <c r="N108" s="159">
        <f>F107*M108</f>
        <v>1037491.2000000002</v>
      </c>
      <c r="O108" s="101">
        <v>0.15</v>
      </c>
      <c r="P108" s="161">
        <f>O108*F107</f>
        <v>778118.40000000014</v>
      </c>
      <c r="Q108" s="65">
        <v>0.2</v>
      </c>
      <c r="R108" s="79">
        <f t="shared" si="33"/>
        <v>0.15</v>
      </c>
      <c r="S108" s="79">
        <v>0.1</v>
      </c>
      <c r="T108" s="79">
        <f t="shared" si="25"/>
        <v>5.0000000000000017E-2</v>
      </c>
      <c r="U108" s="161">
        <f>T108*F107</f>
        <v>259372.80000000013</v>
      </c>
      <c r="V108" s="64"/>
      <c r="W108" s="64" t="e">
        <f>G108+I108+#REF!+O108</f>
        <v>#REF!</v>
      </c>
      <c r="X108" s="152" t="e">
        <f>H108+J108+#REF!+P108</f>
        <v>#REF!</v>
      </c>
      <c r="Y108" s="79"/>
      <c r="Z108" s="64"/>
      <c r="AA108" s="12">
        <f t="shared" si="21"/>
        <v>1037491.2000000002</v>
      </c>
      <c r="AB108" s="87">
        <f t="shared" si="22"/>
        <v>-1037491.2000000002</v>
      </c>
      <c r="AC108" s="13" t="e">
        <f>G108+I108+#REF!+O108</f>
        <v>#REF!</v>
      </c>
      <c r="AD108" s="64">
        <v>0.1</v>
      </c>
      <c r="AE108" s="64" t="e">
        <f t="shared" si="26"/>
        <v>#REF!</v>
      </c>
      <c r="AU108" s="64">
        <f t="shared" si="34"/>
        <v>0.2</v>
      </c>
    </row>
    <row r="109" spans="1:47" s="3" customFormat="1" ht="15" customHeight="1">
      <c r="A109" s="8" t="s">
        <v>89</v>
      </c>
      <c r="B109" s="20" t="s">
        <v>191</v>
      </c>
      <c r="C109" s="23" t="s">
        <v>192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2"/>
        <v>0</v>
      </c>
      <c r="I109" s="32">
        <v>0.1</v>
      </c>
      <c r="J109" s="33">
        <f>+I109*F109</f>
        <v>518745.60000000009</v>
      </c>
      <c r="K109" s="53">
        <v>0.7</v>
      </c>
      <c r="L109" s="33">
        <f>+K109*F109</f>
        <v>3631219.2000000007</v>
      </c>
      <c r="M109" s="32"/>
      <c r="N109" s="159">
        <f>F109*M109</f>
        <v>0</v>
      </c>
      <c r="O109" s="101"/>
      <c r="P109" s="161">
        <f>O109*F109</f>
        <v>0</v>
      </c>
      <c r="Q109" s="65">
        <v>0.8</v>
      </c>
      <c r="R109" s="79">
        <f t="shared" si="33"/>
        <v>0.79999999999999993</v>
      </c>
      <c r="S109" s="79">
        <v>0.8</v>
      </c>
      <c r="T109" s="79">
        <f t="shared" si="25"/>
        <v>0</v>
      </c>
      <c r="U109" s="79"/>
      <c r="V109" s="64"/>
      <c r="W109" s="64" t="e">
        <f>G109+I109+#REF!+O109</f>
        <v>#REF!</v>
      </c>
      <c r="X109" s="152" t="e">
        <f>H109+J109+#REF!+P109</f>
        <v>#REF!</v>
      </c>
      <c r="Y109" s="79"/>
      <c r="Z109" s="64"/>
      <c r="AA109" s="12">
        <f t="shared" si="21"/>
        <v>4149964.8000000007</v>
      </c>
      <c r="AB109" s="87">
        <f t="shared" si="22"/>
        <v>1037491.2000000002</v>
      </c>
      <c r="AC109" s="13" t="e">
        <f>G109+I109+#REF!+O109</f>
        <v>#REF!</v>
      </c>
      <c r="AD109" s="64">
        <v>0.8</v>
      </c>
      <c r="AE109" s="64" t="e">
        <f t="shared" si="26"/>
        <v>#REF!</v>
      </c>
      <c r="AU109" s="64">
        <f t="shared" si="34"/>
        <v>0.79999999999999993</v>
      </c>
    </row>
    <row r="110" spans="1:47" s="3" customFormat="1" ht="15" customHeight="1">
      <c r="A110" s="8" t="s">
        <v>89</v>
      </c>
      <c r="B110" s="20" t="s">
        <v>193</v>
      </c>
      <c r="C110" s="168" t="s">
        <v>194</v>
      </c>
      <c r="D110" s="24"/>
      <c r="E110" s="42"/>
      <c r="F110" s="25"/>
      <c r="G110" s="32">
        <v>0</v>
      </c>
      <c r="H110" s="33">
        <f t="shared" si="32"/>
        <v>0</v>
      </c>
      <c r="I110" s="32">
        <v>0.01</v>
      </c>
      <c r="J110" s="33">
        <f>+I110*$F109</f>
        <v>51874.560000000012</v>
      </c>
      <c r="K110" s="53">
        <v>0.1</v>
      </c>
      <c r="L110" s="33">
        <f>+K110*F109</f>
        <v>518745.60000000009</v>
      </c>
      <c r="M110" s="32">
        <v>0.09</v>
      </c>
      <c r="N110" s="33">
        <f>F109*M110</f>
        <v>466871.0400000001</v>
      </c>
      <c r="O110" s="42">
        <v>7.0000000000000007E-2</v>
      </c>
      <c r="P110" s="49">
        <f>O110*F109</f>
        <v>363121.9200000001</v>
      </c>
      <c r="Q110" s="65">
        <v>0.2</v>
      </c>
      <c r="R110" s="79">
        <f t="shared" si="33"/>
        <v>0.18</v>
      </c>
      <c r="S110" s="79">
        <v>0.18000000000000002</v>
      </c>
      <c r="T110" s="79">
        <f t="shared" si="25"/>
        <v>2.0000000000000018E-2</v>
      </c>
      <c r="U110" s="161">
        <f>T110*F109</f>
        <v>103749.12000000011</v>
      </c>
      <c r="V110" s="64"/>
      <c r="W110" s="64" t="e">
        <f>G110+I110+#REF!+O110</f>
        <v>#REF!</v>
      </c>
      <c r="X110" s="152" t="e">
        <f>H110+J110+#REF!+P110</f>
        <v>#REF!</v>
      </c>
      <c r="Y110" s="79"/>
      <c r="Z110" s="64"/>
      <c r="AA110" s="12">
        <f t="shared" si="21"/>
        <v>1037491.2000000002</v>
      </c>
      <c r="AB110" s="87">
        <f t="shared" si="22"/>
        <v>-1037491.2000000002</v>
      </c>
      <c r="AC110" s="13" t="e">
        <f>G110+I110+#REF!+O110</f>
        <v>#REF!</v>
      </c>
      <c r="AD110" s="64">
        <v>0.14000000000000001</v>
      </c>
      <c r="AE110" s="64" t="e">
        <f t="shared" si="26"/>
        <v>#REF!</v>
      </c>
      <c r="AU110" s="64">
        <f t="shared" si="34"/>
        <v>0.2</v>
      </c>
    </row>
    <row r="111" spans="1:47" s="3" customFormat="1" ht="15" customHeight="1">
      <c r="A111" s="8" t="s">
        <v>89</v>
      </c>
      <c r="B111" s="20" t="s">
        <v>195</v>
      </c>
      <c r="C111" s="23" t="s">
        <v>196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2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32">
        <v>0</v>
      </c>
      <c r="N111" s="33">
        <f>+M111*F111</f>
        <v>0</v>
      </c>
      <c r="O111" s="42"/>
      <c r="P111" s="49">
        <f t="shared" ref="P111:P117" si="35">O111*F111</f>
        <v>0</v>
      </c>
      <c r="Q111" s="65">
        <v>0.8</v>
      </c>
      <c r="R111" s="79">
        <f t="shared" si="33"/>
        <v>0.8</v>
      </c>
      <c r="S111" s="79">
        <v>0.8</v>
      </c>
      <c r="T111" s="79">
        <f t="shared" si="25"/>
        <v>0</v>
      </c>
      <c r="U111" s="79"/>
      <c r="V111" s="64"/>
      <c r="W111" s="64" t="e">
        <f>G111+I111+#REF!+O111</f>
        <v>#REF!</v>
      </c>
      <c r="X111" s="152" t="e">
        <f>H111+J111+#REF!+P111</f>
        <v>#REF!</v>
      </c>
      <c r="Y111" s="79"/>
      <c r="Z111" s="64"/>
      <c r="AA111" s="12">
        <f t="shared" si="21"/>
        <v>4149964.8000000007</v>
      </c>
      <c r="AB111" s="87">
        <f t="shared" si="22"/>
        <v>1037491.2000000002</v>
      </c>
      <c r="AC111" s="13" t="e">
        <f>G111+I111+#REF!+O111</f>
        <v>#REF!</v>
      </c>
      <c r="AD111" s="64">
        <v>0.8</v>
      </c>
      <c r="AE111" s="64" t="e">
        <f t="shared" si="26"/>
        <v>#REF!</v>
      </c>
      <c r="AU111" s="64">
        <f t="shared" si="34"/>
        <v>0.8</v>
      </c>
    </row>
    <row r="112" spans="1:47" s="3" customFormat="1" ht="15" customHeight="1">
      <c r="A112" s="8" t="s">
        <v>89</v>
      </c>
      <c r="B112" s="20" t="s">
        <v>197</v>
      </c>
      <c r="C112" s="168" t="s">
        <v>198</v>
      </c>
      <c r="D112" s="24"/>
      <c r="E112" s="42"/>
      <c r="F112" s="25"/>
      <c r="G112" s="32">
        <v>0</v>
      </c>
      <c r="H112" s="33">
        <f t="shared" si="32"/>
        <v>0</v>
      </c>
      <c r="I112" s="32">
        <v>0</v>
      </c>
      <c r="J112" s="33"/>
      <c r="K112" s="53">
        <v>0.18</v>
      </c>
      <c r="L112" s="33">
        <f>K112*F111</f>
        <v>933742.08000000019</v>
      </c>
      <c r="M112" s="32">
        <v>0.02</v>
      </c>
      <c r="N112" s="33">
        <f>+M112*F111</f>
        <v>103749.12000000002</v>
      </c>
      <c r="O112" s="42"/>
      <c r="P112" s="49">
        <f t="shared" si="35"/>
        <v>0</v>
      </c>
      <c r="Q112" s="65">
        <v>0.2</v>
      </c>
      <c r="R112" s="79">
        <f t="shared" si="33"/>
        <v>0.18</v>
      </c>
      <c r="S112" s="79">
        <v>0.18</v>
      </c>
      <c r="T112" s="79">
        <f t="shared" si="25"/>
        <v>2.0000000000000018E-2</v>
      </c>
      <c r="U112" s="161">
        <f>T112*F111</f>
        <v>103749.12000000011</v>
      </c>
      <c r="V112" s="64"/>
      <c r="W112" s="64" t="e">
        <f>G112+I112+#REF!+O112</f>
        <v>#REF!</v>
      </c>
      <c r="X112" s="152" t="e">
        <f>H112+J112+#REF!+P112</f>
        <v>#REF!</v>
      </c>
      <c r="Y112" s="79"/>
      <c r="Z112" s="64"/>
      <c r="AA112" s="12">
        <f t="shared" si="21"/>
        <v>1037491.2000000002</v>
      </c>
      <c r="AB112" s="87">
        <f t="shared" si="22"/>
        <v>-1037491.2000000002</v>
      </c>
      <c r="AC112" s="13" t="e">
        <f>G112+I112+#REF!+O112</f>
        <v>#REF!</v>
      </c>
      <c r="AD112" s="64">
        <v>0.18</v>
      </c>
      <c r="AE112" s="64" t="e">
        <f t="shared" si="26"/>
        <v>#REF!</v>
      </c>
      <c r="AU112" s="64">
        <f t="shared" si="34"/>
        <v>0.19999999999999998</v>
      </c>
    </row>
    <row r="113" spans="1:47" s="3" customFormat="1" ht="15" customHeight="1">
      <c r="A113" s="8" t="s">
        <v>89</v>
      </c>
      <c r="B113" s="20" t="s">
        <v>199</v>
      </c>
      <c r="C113" s="168" t="s">
        <v>200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36">+G113*F113</f>
        <v>0</v>
      </c>
      <c r="I113" s="32">
        <v>0.3</v>
      </c>
      <c r="J113" s="33">
        <f>+I113*F113</f>
        <v>3890592.0000000005</v>
      </c>
      <c r="K113" s="53">
        <v>0.1</v>
      </c>
      <c r="L113" s="33">
        <f t="shared" ref="L113" si="37">+K113*$F113</f>
        <v>1296864.0000000002</v>
      </c>
      <c r="M113" s="32">
        <v>0.6</v>
      </c>
      <c r="N113" s="33">
        <f t="shared" ref="N113" si="38">+M113*$F113</f>
        <v>7781184.0000000009</v>
      </c>
      <c r="O113" s="42">
        <v>0.3</v>
      </c>
      <c r="P113" s="49">
        <f t="shared" si="35"/>
        <v>3890592.0000000005</v>
      </c>
      <c r="Q113" s="65">
        <v>1</v>
      </c>
      <c r="R113" s="79">
        <f t="shared" si="33"/>
        <v>0.7</v>
      </c>
      <c r="S113" s="79">
        <v>0.7</v>
      </c>
      <c r="T113" s="79">
        <f t="shared" si="25"/>
        <v>0.30000000000000004</v>
      </c>
      <c r="U113" s="161">
        <f>T113*F113+480320</f>
        <v>4370912.0000000009</v>
      </c>
      <c r="V113" s="64"/>
      <c r="W113" s="64" t="e">
        <f>G113+I113+#REF!+O113</f>
        <v>#REF!</v>
      </c>
      <c r="X113" s="152" t="e">
        <f>H113+J113+#REF!+P113</f>
        <v>#REF!</v>
      </c>
      <c r="Y113" s="79"/>
      <c r="Z113" s="64"/>
      <c r="AA113" s="12">
        <f t="shared" si="21"/>
        <v>12968640.000000002</v>
      </c>
      <c r="AB113" s="87">
        <f t="shared" si="22"/>
        <v>0</v>
      </c>
      <c r="AC113" s="13" t="e">
        <f>G113+I113+#REF!+O113</f>
        <v>#REF!</v>
      </c>
      <c r="AD113" s="64">
        <v>0.5</v>
      </c>
      <c r="AE113" s="64" t="e">
        <f t="shared" si="26"/>
        <v>#REF!</v>
      </c>
      <c r="AU113" s="64">
        <f t="shared" si="34"/>
        <v>1</v>
      </c>
    </row>
    <row r="114" spans="1:47" s="4" customFormat="1" ht="21.95" customHeight="1">
      <c r="A114" s="36"/>
      <c r="B114" s="37" t="s">
        <v>201</v>
      </c>
      <c r="C114" s="88" t="s">
        <v>202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40">
        <v>0</v>
      </c>
      <c r="N114" s="40"/>
      <c r="O114" s="57"/>
      <c r="P114" s="58">
        <f t="shared" si="35"/>
        <v>0</v>
      </c>
      <c r="Q114" s="67"/>
      <c r="R114" s="83">
        <f>G114+I114+K114+M114</f>
        <v>0</v>
      </c>
      <c r="S114" s="83">
        <v>0</v>
      </c>
      <c r="T114" s="79">
        <f t="shared" si="25"/>
        <v>0</v>
      </c>
      <c r="U114" s="79"/>
      <c r="V114" s="68"/>
      <c r="W114" s="68" t="e">
        <f>G114+I114+#REF!+O114</f>
        <v>#REF!</v>
      </c>
      <c r="X114" s="152" t="e">
        <f>H114+J114+#REF!+P114</f>
        <v>#REF!</v>
      </c>
      <c r="Y114" s="83"/>
      <c r="Z114" s="68"/>
      <c r="AA114" s="84">
        <f t="shared" si="21"/>
        <v>0</v>
      </c>
      <c r="AB114" s="85">
        <f t="shared" si="22"/>
        <v>0</v>
      </c>
      <c r="AC114" s="86" t="e">
        <f>G114+I114+#REF!+O114</f>
        <v>#REF!</v>
      </c>
      <c r="AD114" s="68">
        <v>0</v>
      </c>
      <c r="AE114" s="64" t="e">
        <f t="shared" si="26"/>
        <v>#REF!</v>
      </c>
    </row>
    <row r="115" spans="1:47" s="3" customFormat="1" ht="15" customHeight="1">
      <c r="A115" s="8" t="s">
        <v>89</v>
      </c>
      <c r="B115" s="20" t="s">
        <v>18</v>
      </c>
      <c r="C115" s="23" t="s">
        <v>203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32">
        <v>0</v>
      </c>
      <c r="N115" s="33">
        <f>+M115*F115</f>
        <v>0</v>
      </c>
      <c r="O115" s="42"/>
      <c r="P115" s="49">
        <f t="shared" si="35"/>
        <v>0</v>
      </c>
      <c r="Q115" s="65">
        <v>0.8</v>
      </c>
      <c r="R115" s="79">
        <f t="shared" ref="R115:R142" si="39">G115+I115+K115+O115</f>
        <v>0.8</v>
      </c>
      <c r="S115" s="79">
        <v>0.8</v>
      </c>
      <c r="T115" s="79">
        <f t="shared" si="25"/>
        <v>0</v>
      </c>
      <c r="U115" s="79"/>
      <c r="V115" s="64"/>
      <c r="W115" s="64" t="e">
        <f>G115+I115+#REF!+O115</f>
        <v>#REF!</v>
      </c>
      <c r="X115" s="152" t="e">
        <f>H115+J115+#REF!+P115</f>
        <v>#REF!</v>
      </c>
      <c r="Y115" s="79"/>
      <c r="Z115" s="64"/>
      <c r="AA115" s="12">
        <f t="shared" si="21"/>
        <v>3842560</v>
      </c>
      <c r="AB115" s="87">
        <f t="shared" si="22"/>
        <v>960640</v>
      </c>
      <c r="AC115" s="13" t="e">
        <f>G115+I115+#REF!+O115</f>
        <v>#REF!</v>
      </c>
      <c r="AD115" s="64">
        <v>0.8</v>
      </c>
      <c r="AE115" s="64" t="e">
        <f t="shared" si="26"/>
        <v>#REF!</v>
      </c>
      <c r="AU115" s="64">
        <f t="shared" ref="AU115:AU142" si="40">G115+I115+K115+M115</f>
        <v>0.8</v>
      </c>
    </row>
    <row r="116" spans="1:47" s="3" customFormat="1" ht="15" customHeight="1">
      <c r="A116" s="8" t="s">
        <v>89</v>
      </c>
      <c r="B116" s="20" t="s">
        <v>20</v>
      </c>
      <c r="C116" s="23" t="s">
        <v>204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32">
        <v>0</v>
      </c>
      <c r="N116" s="33">
        <f>+M116*F115</f>
        <v>0</v>
      </c>
      <c r="O116" s="42"/>
      <c r="P116" s="49">
        <f t="shared" si="35"/>
        <v>0</v>
      </c>
      <c r="Q116" s="65">
        <v>0.2</v>
      </c>
      <c r="R116" s="79">
        <f t="shared" si="39"/>
        <v>0.2</v>
      </c>
      <c r="S116" s="79">
        <v>0.2</v>
      </c>
      <c r="T116" s="79">
        <f t="shared" si="25"/>
        <v>0</v>
      </c>
      <c r="U116" s="79"/>
      <c r="V116" s="64"/>
      <c r="W116" s="64" t="e">
        <f>G116+I116+#REF!+O116</f>
        <v>#REF!</v>
      </c>
      <c r="X116" s="152" t="e">
        <f>H116+J116+#REF!+P116</f>
        <v>#REF!</v>
      </c>
      <c r="Y116" s="79"/>
      <c r="Z116" s="64"/>
      <c r="AA116" s="12">
        <f t="shared" si="21"/>
        <v>960640</v>
      </c>
      <c r="AB116" s="87">
        <f t="shared" si="22"/>
        <v>-960640</v>
      </c>
      <c r="AC116" s="13" t="e">
        <f>G116+I116+#REF!+O116</f>
        <v>#REF!</v>
      </c>
      <c r="AD116" s="64">
        <v>0.2</v>
      </c>
      <c r="AE116" s="64" t="e">
        <f t="shared" si="26"/>
        <v>#REF!</v>
      </c>
      <c r="AU116" s="64">
        <f t="shared" si="40"/>
        <v>0.2</v>
      </c>
    </row>
    <row r="117" spans="1:47" s="3" customFormat="1" ht="15" customHeight="1">
      <c r="A117" s="8" t="s">
        <v>89</v>
      </c>
      <c r="B117" s="20" t="s">
        <v>29</v>
      </c>
      <c r="C117" s="23" t="s">
        <v>205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32">
        <v>0.8</v>
      </c>
      <c r="N117" s="159">
        <f>+M117*F117</f>
        <v>3842560</v>
      </c>
      <c r="O117" s="101">
        <v>0.8</v>
      </c>
      <c r="P117" s="161">
        <f t="shared" si="35"/>
        <v>3842560</v>
      </c>
      <c r="Q117" s="65">
        <v>0.8</v>
      </c>
      <c r="R117" s="79">
        <f t="shared" si="39"/>
        <v>0.8</v>
      </c>
      <c r="S117" s="79">
        <v>0.8</v>
      </c>
      <c r="T117" s="79">
        <f t="shared" si="25"/>
        <v>0</v>
      </c>
      <c r="U117" s="79"/>
      <c r="V117" s="64"/>
      <c r="W117" s="64" t="e">
        <f>G117+I117+#REF!+O117</f>
        <v>#REF!</v>
      </c>
      <c r="X117" s="152" t="e">
        <f>H117+J117+#REF!+P117</f>
        <v>#REF!</v>
      </c>
      <c r="Y117" s="79"/>
      <c r="Z117" s="64"/>
      <c r="AA117" s="12">
        <f t="shared" si="21"/>
        <v>3842560</v>
      </c>
      <c r="AB117" s="87">
        <f t="shared" si="22"/>
        <v>960640</v>
      </c>
      <c r="AC117" s="13" t="e">
        <f>G117+I117+#REF!+O117</f>
        <v>#REF!</v>
      </c>
      <c r="AD117" s="64">
        <v>0</v>
      </c>
      <c r="AE117" s="64" t="e">
        <f t="shared" si="26"/>
        <v>#REF!</v>
      </c>
      <c r="AU117" s="64">
        <f t="shared" si="40"/>
        <v>0.8</v>
      </c>
    </row>
    <row r="118" spans="1:47" s="3" customFormat="1" ht="15" customHeight="1">
      <c r="A118" s="8" t="s">
        <v>89</v>
      </c>
      <c r="B118" s="153" t="s">
        <v>31</v>
      </c>
      <c r="C118" s="154" t="s">
        <v>206</v>
      </c>
      <c r="D118" s="155"/>
      <c r="E118" s="101"/>
      <c r="F118" s="156"/>
      <c r="G118" s="158">
        <v>0</v>
      </c>
      <c r="H118" s="159"/>
      <c r="I118" s="158">
        <v>0</v>
      </c>
      <c r="J118" s="159"/>
      <c r="K118" s="53">
        <v>0</v>
      </c>
      <c r="L118" s="33">
        <f>+K118*$F118</f>
        <v>0</v>
      </c>
      <c r="M118" s="32">
        <v>0.2</v>
      </c>
      <c r="N118" s="159">
        <f>+M118*F117</f>
        <v>960640</v>
      </c>
      <c r="O118" s="101">
        <v>0.2</v>
      </c>
      <c r="P118" s="161">
        <f>O118*F117</f>
        <v>960640</v>
      </c>
      <c r="Q118" s="65">
        <v>0.2</v>
      </c>
      <c r="R118" s="79">
        <f t="shared" si="39"/>
        <v>0.2</v>
      </c>
      <c r="S118" s="79">
        <v>0.2</v>
      </c>
      <c r="T118" s="79">
        <f t="shared" si="25"/>
        <v>0</v>
      </c>
      <c r="U118" s="79"/>
      <c r="V118" s="64"/>
      <c r="W118" s="64" t="e">
        <f>G118+I118+#REF!+O118</f>
        <v>#REF!</v>
      </c>
      <c r="X118" s="152" t="e">
        <f>H118+J118+#REF!+P118</f>
        <v>#REF!</v>
      </c>
      <c r="Y118" s="79"/>
      <c r="Z118" s="64"/>
      <c r="AA118" s="12">
        <f t="shared" si="21"/>
        <v>960640</v>
      </c>
      <c r="AB118" s="87">
        <f t="shared" si="22"/>
        <v>-960640</v>
      </c>
      <c r="AC118" s="13" t="e">
        <f>G118+I118+#REF!+O118</f>
        <v>#REF!</v>
      </c>
      <c r="AD118" s="64">
        <v>0</v>
      </c>
      <c r="AE118" s="64" t="e">
        <f t="shared" si="26"/>
        <v>#REF!</v>
      </c>
      <c r="AU118" s="64">
        <f t="shared" si="40"/>
        <v>0.2</v>
      </c>
    </row>
    <row r="119" spans="1:47" s="3" customFormat="1" ht="15" customHeight="1">
      <c r="A119" s="8" t="s">
        <v>89</v>
      </c>
      <c r="B119" s="153" t="s">
        <v>33</v>
      </c>
      <c r="C119" s="154" t="s">
        <v>207</v>
      </c>
      <c r="D119" s="155"/>
      <c r="E119" s="101">
        <v>0.1</v>
      </c>
      <c r="F119" s="156">
        <f t="shared" ref="F119" si="41">+E119*$D$114</f>
        <v>9606400</v>
      </c>
      <c r="G119" s="158">
        <v>0.8</v>
      </c>
      <c r="H119" s="159">
        <f>+G119*F119</f>
        <v>7685120</v>
      </c>
      <c r="I119" s="158">
        <v>0</v>
      </c>
      <c r="J119" s="159"/>
      <c r="K119" s="53">
        <v>0</v>
      </c>
      <c r="L119" s="33">
        <f>+K119*$F119</f>
        <v>0</v>
      </c>
      <c r="M119" s="32">
        <v>0</v>
      </c>
      <c r="N119" s="159">
        <f>+M119*F119</f>
        <v>0</v>
      </c>
      <c r="O119" s="101"/>
      <c r="P119" s="161">
        <f>O119*F119</f>
        <v>0</v>
      </c>
      <c r="Q119" s="65">
        <v>0.8</v>
      </c>
      <c r="R119" s="79">
        <f t="shared" si="39"/>
        <v>0.8</v>
      </c>
      <c r="S119" s="79">
        <v>0.8</v>
      </c>
      <c r="T119" s="79">
        <f t="shared" si="25"/>
        <v>0</v>
      </c>
      <c r="U119" s="79"/>
      <c r="V119" s="64"/>
      <c r="W119" s="64" t="e">
        <f>G119+I119+#REF!+O119</f>
        <v>#REF!</v>
      </c>
      <c r="X119" s="152" t="e">
        <f>H119+J119+#REF!+P119</f>
        <v>#REF!</v>
      </c>
      <c r="Y119" s="79"/>
      <c r="Z119" s="64"/>
      <c r="AA119" s="12">
        <f t="shared" si="21"/>
        <v>7685120</v>
      </c>
      <c r="AB119" s="87">
        <f t="shared" si="22"/>
        <v>1921280</v>
      </c>
      <c r="AC119" s="13" t="e">
        <f>G119+I119+#REF!+O119</f>
        <v>#REF!</v>
      </c>
      <c r="AD119" s="64">
        <v>0.8</v>
      </c>
      <c r="AE119" s="64" t="e">
        <f t="shared" si="26"/>
        <v>#REF!</v>
      </c>
      <c r="AU119" s="64">
        <f t="shared" si="40"/>
        <v>0.8</v>
      </c>
    </row>
    <row r="120" spans="1:47" s="3" customFormat="1" ht="15" customHeight="1">
      <c r="A120" s="8" t="s">
        <v>89</v>
      </c>
      <c r="B120" s="153" t="s">
        <v>35</v>
      </c>
      <c r="C120" s="154" t="s">
        <v>208</v>
      </c>
      <c r="D120" s="155"/>
      <c r="E120" s="101"/>
      <c r="F120" s="156"/>
      <c r="G120" s="158">
        <v>0</v>
      </c>
      <c r="H120" s="159"/>
      <c r="I120" s="158">
        <v>0</v>
      </c>
      <c r="J120" s="159"/>
      <c r="K120" s="53">
        <v>0</v>
      </c>
      <c r="L120" s="33">
        <f>+K120*$F120</f>
        <v>0</v>
      </c>
      <c r="M120" s="32">
        <v>0.2</v>
      </c>
      <c r="N120" s="159">
        <f>+M120*F119</f>
        <v>1921280</v>
      </c>
      <c r="O120" s="101">
        <v>0.2</v>
      </c>
      <c r="P120" s="161">
        <f>O120*F119</f>
        <v>1921280</v>
      </c>
      <c r="Q120" s="65">
        <v>0.2</v>
      </c>
      <c r="R120" s="79">
        <f t="shared" si="39"/>
        <v>0.2</v>
      </c>
      <c r="S120" s="79">
        <v>0.2</v>
      </c>
      <c r="T120" s="79">
        <f t="shared" si="25"/>
        <v>0</v>
      </c>
      <c r="U120" s="79"/>
      <c r="V120" s="64"/>
      <c r="W120" s="64" t="e">
        <f>G120+I120+#REF!+O120</f>
        <v>#REF!</v>
      </c>
      <c r="X120" s="152" t="e">
        <f>H120+J120+#REF!+P120</f>
        <v>#REF!</v>
      </c>
      <c r="Y120" s="90">
        <v>0.2</v>
      </c>
      <c r="Z120" s="64"/>
      <c r="AA120" s="12">
        <f t="shared" si="21"/>
        <v>1921280</v>
      </c>
      <c r="AB120" s="87">
        <f t="shared" si="22"/>
        <v>-1921280</v>
      </c>
      <c r="AC120" s="13" t="e">
        <f>G120+I120+#REF!+O120</f>
        <v>#REF!</v>
      </c>
      <c r="AD120" s="64">
        <v>0</v>
      </c>
      <c r="AE120" s="64" t="e">
        <f t="shared" si="26"/>
        <v>#REF!</v>
      </c>
      <c r="AU120" s="64">
        <f t="shared" si="40"/>
        <v>0.2</v>
      </c>
    </row>
    <row r="121" spans="1:47" s="3" customFormat="1" ht="15" customHeight="1">
      <c r="A121" s="8" t="s">
        <v>89</v>
      </c>
      <c r="B121" s="153" t="s">
        <v>37</v>
      </c>
      <c r="C121" s="154" t="s">
        <v>209</v>
      </c>
      <c r="D121" s="155"/>
      <c r="E121" s="101">
        <v>0.1</v>
      </c>
      <c r="F121" s="156">
        <f>+E121*$D$114</f>
        <v>9606400</v>
      </c>
      <c r="G121" s="158">
        <v>0.8</v>
      </c>
      <c r="H121" s="159">
        <f>+G121*F121</f>
        <v>7685120</v>
      </c>
      <c r="I121" s="158">
        <v>0</v>
      </c>
      <c r="J121" s="159"/>
      <c r="K121" s="53">
        <v>0</v>
      </c>
      <c r="L121" s="33"/>
      <c r="M121" s="32">
        <v>0</v>
      </c>
      <c r="N121" s="159">
        <f>+M121*F121</f>
        <v>0</v>
      </c>
      <c r="O121" s="101"/>
      <c r="P121" s="161">
        <f>O121*F121</f>
        <v>0</v>
      </c>
      <c r="Q121" s="65">
        <v>0.8</v>
      </c>
      <c r="R121" s="79">
        <f t="shared" si="39"/>
        <v>0.8</v>
      </c>
      <c r="S121" s="79">
        <v>0.8</v>
      </c>
      <c r="T121" s="79">
        <f t="shared" si="25"/>
        <v>0</v>
      </c>
      <c r="U121" s="79"/>
      <c r="V121" s="64"/>
      <c r="W121" s="64" t="e">
        <f>G121+I121+#REF!+O121</f>
        <v>#REF!</v>
      </c>
      <c r="X121" s="152" t="e">
        <f>H121+J121+#REF!+P121</f>
        <v>#REF!</v>
      </c>
      <c r="Y121" s="79"/>
      <c r="Z121" s="64"/>
      <c r="AA121" s="12">
        <f t="shared" si="21"/>
        <v>7685120</v>
      </c>
      <c r="AB121" s="87">
        <f t="shared" si="22"/>
        <v>1921280</v>
      </c>
      <c r="AC121" s="13" t="e">
        <f>G121+I121+#REF!+O121</f>
        <v>#REF!</v>
      </c>
      <c r="AD121" s="64">
        <v>0.8</v>
      </c>
      <c r="AE121" s="64" t="e">
        <f t="shared" si="26"/>
        <v>#REF!</v>
      </c>
      <c r="AU121" s="64">
        <f t="shared" si="40"/>
        <v>0.8</v>
      </c>
    </row>
    <row r="122" spans="1:47" s="3" customFormat="1" ht="15" customHeight="1">
      <c r="A122" s="8" t="s">
        <v>89</v>
      </c>
      <c r="B122" s="153" t="s">
        <v>39</v>
      </c>
      <c r="C122" s="154" t="s">
        <v>210</v>
      </c>
      <c r="D122" s="155"/>
      <c r="E122" s="101"/>
      <c r="F122" s="156"/>
      <c r="G122" s="158">
        <v>0</v>
      </c>
      <c r="H122" s="159"/>
      <c r="I122" s="158">
        <v>0.2</v>
      </c>
      <c r="J122" s="159">
        <f>+I122*$F121</f>
        <v>1921280</v>
      </c>
      <c r="K122" s="53">
        <v>0</v>
      </c>
      <c r="L122" s="33">
        <f>+K122*F121</f>
        <v>0</v>
      </c>
      <c r="M122" s="32">
        <v>0</v>
      </c>
      <c r="N122" s="159">
        <f>+M122*F121</f>
        <v>0</v>
      </c>
      <c r="O122" s="101"/>
      <c r="P122" s="161">
        <f>O122*F122</f>
        <v>0</v>
      </c>
      <c r="Q122" s="65">
        <v>0.2</v>
      </c>
      <c r="R122" s="79">
        <f t="shared" si="39"/>
        <v>0.2</v>
      </c>
      <c r="S122" s="79">
        <v>0.2</v>
      </c>
      <c r="T122" s="79">
        <f t="shared" si="25"/>
        <v>0</v>
      </c>
      <c r="U122" s="79"/>
      <c r="V122" s="64"/>
      <c r="W122" s="64" t="e">
        <f>G122+I122+#REF!+O122</f>
        <v>#REF!</v>
      </c>
      <c r="X122" s="152" t="e">
        <f>H122+J122+#REF!+P122</f>
        <v>#REF!</v>
      </c>
      <c r="Y122" s="79"/>
      <c r="Z122" s="64"/>
      <c r="AA122" s="12">
        <f t="shared" si="21"/>
        <v>1921280</v>
      </c>
      <c r="AB122" s="87">
        <f t="shared" si="22"/>
        <v>-1921280</v>
      </c>
      <c r="AC122" s="13" t="e">
        <f>G122+I122+#REF!+O122</f>
        <v>#REF!</v>
      </c>
      <c r="AD122" s="64">
        <v>0.2</v>
      </c>
      <c r="AE122" s="64" t="e">
        <f t="shared" si="26"/>
        <v>#REF!</v>
      </c>
      <c r="AU122" s="64">
        <f t="shared" si="40"/>
        <v>0.2</v>
      </c>
    </row>
    <row r="123" spans="1:47" s="3" customFormat="1" ht="15" customHeight="1">
      <c r="A123" s="8" t="s">
        <v>89</v>
      </c>
      <c r="B123" s="153" t="s">
        <v>41</v>
      </c>
      <c r="C123" s="154" t="s">
        <v>211</v>
      </c>
      <c r="D123" s="155"/>
      <c r="E123" s="101">
        <v>0.1</v>
      </c>
      <c r="F123" s="156">
        <f>+E123*$D$114</f>
        <v>9606400</v>
      </c>
      <c r="G123" s="158">
        <v>0</v>
      </c>
      <c r="H123" s="159">
        <f>+G123*F123</f>
        <v>0</v>
      </c>
      <c r="I123" s="158">
        <v>0</v>
      </c>
      <c r="J123" s="159"/>
      <c r="K123" s="53">
        <v>0</v>
      </c>
      <c r="L123" s="33">
        <f>+K123*$F123</f>
        <v>0</v>
      </c>
      <c r="M123" s="32">
        <v>0.8</v>
      </c>
      <c r="N123" s="159">
        <f>+M123*F123</f>
        <v>7685120</v>
      </c>
      <c r="O123" s="101">
        <v>0.8</v>
      </c>
      <c r="P123" s="161">
        <f>O123*F123</f>
        <v>7685120</v>
      </c>
      <c r="Q123" s="65">
        <v>0.8</v>
      </c>
      <c r="R123" s="79">
        <f t="shared" si="39"/>
        <v>0.8</v>
      </c>
      <c r="S123" s="79">
        <v>0</v>
      </c>
      <c r="T123" s="79">
        <f t="shared" si="25"/>
        <v>0</v>
      </c>
      <c r="U123" s="79"/>
      <c r="V123" s="64"/>
      <c r="W123" s="64" t="e">
        <f>G123+I123+#REF!+O123</f>
        <v>#REF!</v>
      </c>
      <c r="X123" s="152" t="e">
        <f>H123+J123+#REF!+P123</f>
        <v>#REF!</v>
      </c>
      <c r="Y123" s="79"/>
      <c r="Z123" s="64"/>
      <c r="AA123" s="12">
        <f t="shared" si="21"/>
        <v>7685120</v>
      </c>
      <c r="AB123" s="87">
        <f t="shared" si="22"/>
        <v>1921280</v>
      </c>
      <c r="AC123" s="13" t="e">
        <f>G123+I123+#REF!+O123</f>
        <v>#REF!</v>
      </c>
      <c r="AD123" s="64">
        <v>0</v>
      </c>
      <c r="AE123" s="64" t="e">
        <f t="shared" si="26"/>
        <v>#REF!</v>
      </c>
      <c r="AU123" s="64">
        <f t="shared" si="40"/>
        <v>0.8</v>
      </c>
    </row>
    <row r="124" spans="1:47" s="3" customFormat="1" ht="15" customHeight="1">
      <c r="A124" s="8" t="s">
        <v>89</v>
      </c>
      <c r="B124" s="153" t="s">
        <v>43</v>
      </c>
      <c r="C124" s="154" t="s">
        <v>212</v>
      </c>
      <c r="D124" s="155"/>
      <c r="E124" s="101"/>
      <c r="F124" s="156"/>
      <c r="G124" s="158">
        <v>0</v>
      </c>
      <c r="H124" s="159"/>
      <c r="I124" s="158">
        <v>0</v>
      </c>
      <c r="J124" s="159"/>
      <c r="K124" s="53">
        <v>0</v>
      </c>
      <c r="L124" s="33">
        <f>+K124*F123</f>
        <v>0</v>
      </c>
      <c r="M124" s="32">
        <v>0.2</v>
      </c>
      <c r="N124" s="159">
        <f>+M124*F123</f>
        <v>1921280</v>
      </c>
      <c r="O124" s="101">
        <v>0.2</v>
      </c>
      <c r="P124" s="161">
        <f>O124*F123</f>
        <v>1921280</v>
      </c>
      <c r="Q124" s="65">
        <v>0.2</v>
      </c>
      <c r="R124" s="79">
        <f t="shared" si="39"/>
        <v>0.2</v>
      </c>
      <c r="S124" s="79">
        <v>0</v>
      </c>
      <c r="T124" s="79">
        <f t="shared" si="25"/>
        <v>0</v>
      </c>
      <c r="U124" s="79"/>
      <c r="V124" s="64"/>
      <c r="W124" s="64" t="e">
        <f>G124+I124+#REF!+O124</f>
        <v>#REF!</v>
      </c>
      <c r="X124" s="152" t="e">
        <f>H124+J124+#REF!+P124</f>
        <v>#REF!</v>
      </c>
      <c r="Y124" s="79"/>
      <c r="Z124" s="64"/>
      <c r="AA124" s="12">
        <f t="shared" si="21"/>
        <v>1921280</v>
      </c>
      <c r="AB124" s="87">
        <f t="shared" si="22"/>
        <v>-1921280</v>
      </c>
      <c r="AC124" s="13" t="e">
        <f>G124+I124+#REF!+O124</f>
        <v>#REF!</v>
      </c>
      <c r="AD124" s="64">
        <v>0</v>
      </c>
      <c r="AE124" s="64" t="e">
        <f t="shared" si="26"/>
        <v>#REF!</v>
      </c>
      <c r="AU124" s="64">
        <f t="shared" si="40"/>
        <v>0.2</v>
      </c>
    </row>
    <row r="125" spans="1:47" s="3" customFormat="1" ht="30">
      <c r="A125" s="8" t="s">
        <v>89</v>
      </c>
      <c r="B125" s="153" t="s">
        <v>45</v>
      </c>
      <c r="C125" s="154" t="s">
        <v>213</v>
      </c>
      <c r="D125" s="155"/>
      <c r="E125" s="101">
        <v>0.1</v>
      </c>
      <c r="F125" s="156">
        <f>+E125*$D$114</f>
        <v>9606400</v>
      </c>
      <c r="G125" s="158">
        <v>0</v>
      </c>
      <c r="H125" s="159"/>
      <c r="I125" s="158">
        <v>0.1</v>
      </c>
      <c r="J125" s="159">
        <f>+I125*F125</f>
        <v>960640</v>
      </c>
      <c r="K125" s="53">
        <v>0.7</v>
      </c>
      <c r="L125" s="33">
        <f>+K125*$F125</f>
        <v>6724480</v>
      </c>
      <c r="M125" s="32">
        <v>0</v>
      </c>
      <c r="N125" s="159">
        <f>+M125*F125</f>
        <v>0</v>
      </c>
      <c r="O125" s="101"/>
      <c r="P125" s="161">
        <f>O125*F125</f>
        <v>0</v>
      </c>
      <c r="Q125" s="65">
        <v>0.8</v>
      </c>
      <c r="R125" s="79">
        <f t="shared" si="39"/>
        <v>0.79999999999999993</v>
      </c>
      <c r="S125" s="79">
        <v>0.79999999999999993</v>
      </c>
      <c r="T125" s="79">
        <f t="shared" si="25"/>
        <v>0</v>
      </c>
      <c r="U125" s="79"/>
      <c r="V125" s="64"/>
      <c r="W125" s="64" t="e">
        <f>G125+I125+#REF!+O125</f>
        <v>#REF!</v>
      </c>
      <c r="X125" s="152" t="e">
        <f>H125+J125+#REF!+P125</f>
        <v>#REF!</v>
      </c>
      <c r="Y125" s="79"/>
      <c r="Z125" s="64"/>
      <c r="AA125" s="12">
        <f t="shared" si="21"/>
        <v>7685120</v>
      </c>
      <c r="AB125" s="87">
        <f t="shared" si="22"/>
        <v>1921280</v>
      </c>
      <c r="AC125" s="13" t="e">
        <f>G125+I125+#REF!+O125</f>
        <v>#REF!</v>
      </c>
      <c r="AD125" s="64">
        <v>0.8</v>
      </c>
      <c r="AE125" s="64" t="e">
        <f t="shared" si="26"/>
        <v>#REF!</v>
      </c>
      <c r="AU125" s="64">
        <f t="shared" si="40"/>
        <v>0.79999999999999993</v>
      </c>
    </row>
    <row r="126" spans="1:47" s="3" customFormat="1" ht="30">
      <c r="A126" s="8" t="s">
        <v>89</v>
      </c>
      <c r="B126" s="153" t="s">
        <v>47</v>
      </c>
      <c r="C126" s="154" t="s">
        <v>214</v>
      </c>
      <c r="D126" s="155"/>
      <c r="E126" s="101"/>
      <c r="F126" s="156"/>
      <c r="G126" s="158">
        <v>0</v>
      </c>
      <c r="H126" s="159"/>
      <c r="I126" s="158">
        <v>0.01</v>
      </c>
      <c r="J126" s="159">
        <f>+I126*$F125</f>
        <v>96064</v>
      </c>
      <c r="K126" s="53">
        <v>0.12</v>
      </c>
      <c r="L126" s="33">
        <f>F125*K126</f>
        <v>1152768</v>
      </c>
      <c r="M126" s="32">
        <v>7.0000000000000007E-2</v>
      </c>
      <c r="N126" s="159">
        <f>+M126*F125</f>
        <v>672448.00000000012</v>
      </c>
      <c r="O126" s="101">
        <v>7.0000000000000007E-2</v>
      </c>
      <c r="P126" s="161">
        <f>O126*F125</f>
        <v>672448.00000000012</v>
      </c>
      <c r="Q126" s="65">
        <v>0.2</v>
      </c>
      <c r="R126" s="79">
        <f t="shared" si="39"/>
        <v>0.2</v>
      </c>
      <c r="S126" s="79">
        <v>0.2</v>
      </c>
      <c r="T126" s="79">
        <f t="shared" si="25"/>
        <v>0</v>
      </c>
      <c r="U126" s="79"/>
      <c r="V126" s="64"/>
      <c r="W126" s="64" t="e">
        <f>G126+I126+#REF!+O126</f>
        <v>#REF!</v>
      </c>
      <c r="X126" s="152" t="e">
        <f>H126+J126+#REF!+P126</f>
        <v>#REF!</v>
      </c>
      <c r="Y126" s="90">
        <v>0.19</v>
      </c>
      <c r="Z126" s="64"/>
      <c r="AA126" s="12">
        <f t="shared" si="21"/>
        <v>1921280</v>
      </c>
      <c r="AB126" s="87">
        <f t="shared" si="22"/>
        <v>-1921280</v>
      </c>
      <c r="AC126" s="13" t="e">
        <f>G126+I126+#REF!+O126</f>
        <v>#REF!</v>
      </c>
      <c r="AD126" s="64">
        <v>0.2</v>
      </c>
      <c r="AE126" s="64" t="e">
        <f t="shared" si="26"/>
        <v>#REF!</v>
      </c>
      <c r="AU126" s="64">
        <f t="shared" si="40"/>
        <v>0.2</v>
      </c>
    </row>
    <row r="127" spans="1:47" s="3" customFormat="1" ht="15" customHeight="1">
      <c r="A127" s="8" t="s">
        <v>89</v>
      </c>
      <c r="B127" s="153" t="s">
        <v>49</v>
      </c>
      <c r="C127" s="154" t="s">
        <v>215</v>
      </c>
      <c r="D127" s="155"/>
      <c r="E127" s="158">
        <v>0.1</v>
      </c>
      <c r="F127" s="156">
        <f>+E127*$D$114</f>
        <v>9606400</v>
      </c>
      <c r="G127" s="158">
        <v>0</v>
      </c>
      <c r="H127" s="159"/>
      <c r="I127" s="158">
        <v>0</v>
      </c>
      <c r="J127" s="159"/>
      <c r="K127" s="53">
        <v>0.71</v>
      </c>
      <c r="L127" s="33">
        <f>+K127*$F127</f>
        <v>6820544</v>
      </c>
      <c r="M127" s="32">
        <v>0.09</v>
      </c>
      <c r="N127" s="159">
        <f>+M127*F127</f>
        <v>864576</v>
      </c>
      <c r="O127" s="101">
        <v>0.09</v>
      </c>
      <c r="P127" s="161">
        <f>O127*F127</f>
        <v>864576</v>
      </c>
      <c r="Q127" s="65">
        <v>0.8</v>
      </c>
      <c r="R127" s="79">
        <f t="shared" si="39"/>
        <v>0.79999999999999993</v>
      </c>
      <c r="S127" s="79">
        <v>0.8</v>
      </c>
      <c r="T127" s="79">
        <f t="shared" si="25"/>
        <v>0</v>
      </c>
      <c r="U127" s="79"/>
      <c r="V127" s="64"/>
      <c r="W127" s="64" t="e">
        <f>G127+I127+#REF!+O127</f>
        <v>#REF!</v>
      </c>
      <c r="X127" s="152" t="e">
        <f>H127+J127+#REF!+P127</f>
        <v>#REF!</v>
      </c>
      <c r="Y127" s="91">
        <v>0.8</v>
      </c>
      <c r="Z127" s="64"/>
      <c r="AA127" s="12">
        <f t="shared" si="21"/>
        <v>7685120</v>
      </c>
      <c r="AB127" s="87">
        <f t="shared" si="22"/>
        <v>1921280</v>
      </c>
      <c r="AC127" s="13" t="e">
        <f>G127+I127+#REF!+O127</f>
        <v>#REF!</v>
      </c>
      <c r="AD127" s="64">
        <v>0.8</v>
      </c>
      <c r="AE127" s="64" t="e">
        <f t="shared" si="26"/>
        <v>#REF!</v>
      </c>
      <c r="AU127" s="64">
        <f t="shared" si="40"/>
        <v>0.79999999999999993</v>
      </c>
    </row>
    <row r="128" spans="1:47" s="3" customFormat="1" ht="14.25" customHeight="1">
      <c r="A128" s="8" t="s">
        <v>89</v>
      </c>
      <c r="B128" s="153" t="s">
        <v>51</v>
      </c>
      <c r="C128" s="154" t="s">
        <v>216</v>
      </c>
      <c r="D128" s="155"/>
      <c r="E128" s="158"/>
      <c r="F128" s="156"/>
      <c r="G128" s="158">
        <v>0</v>
      </c>
      <c r="H128" s="159"/>
      <c r="I128" s="158">
        <v>0</v>
      </c>
      <c r="J128" s="159"/>
      <c r="K128" s="53">
        <v>0</v>
      </c>
      <c r="L128" s="33"/>
      <c r="M128" s="32">
        <v>0.2</v>
      </c>
      <c r="N128" s="159">
        <f>+M128*F127</f>
        <v>1921280</v>
      </c>
      <c r="O128" s="101">
        <v>0.2</v>
      </c>
      <c r="P128" s="161">
        <f>O128*F127</f>
        <v>1921280</v>
      </c>
      <c r="Q128" s="65">
        <v>0.2</v>
      </c>
      <c r="R128" s="79">
        <f t="shared" si="39"/>
        <v>0.2</v>
      </c>
      <c r="S128" s="79">
        <v>0.2</v>
      </c>
      <c r="T128" s="79">
        <f t="shared" si="25"/>
        <v>0</v>
      </c>
      <c r="U128" s="79"/>
      <c r="V128" s="64"/>
      <c r="W128" s="64" t="e">
        <f>G128+I128+#REF!+O128</f>
        <v>#REF!</v>
      </c>
      <c r="X128" s="152" t="e">
        <f>H128+J128+#REF!+P128</f>
        <v>#REF!</v>
      </c>
      <c r="Y128" s="91">
        <v>0.2</v>
      </c>
      <c r="Z128" s="64"/>
      <c r="AA128" s="12">
        <f t="shared" si="21"/>
        <v>1921280</v>
      </c>
      <c r="AB128" s="87">
        <f t="shared" si="22"/>
        <v>-1921280</v>
      </c>
      <c r="AC128" s="13" t="e">
        <f>G128+I128+#REF!+O128</f>
        <v>#REF!</v>
      </c>
      <c r="AD128" s="64">
        <v>0.2</v>
      </c>
      <c r="AE128" s="64" t="e">
        <f t="shared" si="26"/>
        <v>#REF!</v>
      </c>
      <c r="AU128" s="64">
        <f t="shared" si="40"/>
        <v>0.2</v>
      </c>
    </row>
    <row r="129" spans="1:47" s="3" customFormat="1" ht="15" customHeight="1">
      <c r="A129" s="8" t="s">
        <v>89</v>
      </c>
      <c r="B129" s="153" t="s">
        <v>53</v>
      </c>
      <c r="C129" s="168" t="s">
        <v>217</v>
      </c>
      <c r="D129" s="155"/>
      <c r="E129" s="158">
        <v>0.05</v>
      </c>
      <c r="F129" s="156">
        <f>+E129*$D$114</f>
        <v>4803200</v>
      </c>
      <c r="G129" s="158">
        <v>0</v>
      </c>
      <c r="H129" s="159"/>
      <c r="I129" s="158">
        <v>0</v>
      </c>
      <c r="J129" s="159"/>
      <c r="K129" s="53">
        <v>0</v>
      </c>
      <c r="L129" s="33">
        <f>+K129*$F129</f>
        <v>0</v>
      </c>
      <c r="M129" s="32">
        <v>0.8</v>
      </c>
      <c r="N129" s="159">
        <f>+M129*F129</f>
        <v>3842560</v>
      </c>
      <c r="O129" s="101">
        <v>0.8</v>
      </c>
      <c r="P129" s="161">
        <f>O129*F129</f>
        <v>3842560</v>
      </c>
      <c r="Q129" s="65">
        <v>0.8</v>
      </c>
      <c r="R129" s="79">
        <f t="shared" si="39"/>
        <v>0.8</v>
      </c>
      <c r="S129" s="79">
        <v>0</v>
      </c>
      <c r="T129" s="79">
        <f t="shared" si="25"/>
        <v>0</v>
      </c>
      <c r="U129" s="161">
        <f>T129*F129</f>
        <v>0</v>
      </c>
      <c r="V129" s="64"/>
      <c r="W129" s="64" t="e">
        <f>G129+I129+#REF!+O129</f>
        <v>#REF!</v>
      </c>
      <c r="X129" s="152" t="e">
        <f>H129+J129+#REF!+P129</f>
        <v>#REF!</v>
      </c>
      <c r="Y129" s="79"/>
      <c r="Z129" s="64"/>
      <c r="AA129" s="12">
        <f t="shared" si="21"/>
        <v>3842560</v>
      </c>
      <c r="AB129" s="87">
        <f t="shared" si="22"/>
        <v>960640</v>
      </c>
      <c r="AC129" s="13" t="e">
        <f>G129+I129+#REF!+O129</f>
        <v>#REF!</v>
      </c>
      <c r="AD129" s="64">
        <v>0</v>
      </c>
      <c r="AE129" s="64" t="e">
        <f t="shared" si="26"/>
        <v>#REF!</v>
      </c>
      <c r="AU129" s="64">
        <f t="shared" si="40"/>
        <v>0.8</v>
      </c>
    </row>
    <row r="130" spans="1:47" s="3" customFormat="1" ht="15" customHeight="1">
      <c r="A130" s="8" t="s">
        <v>89</v>
      </c>
      <c r="B130" s="153" t="s">
        <v>55</v>
      </c>
      <c r="C130" s="168" t="s">
        <v>218</v>
      </c>
      <c r="D130" s="155"/>
      <c r="E130" s="158"/>
      <c r="F130" s="156"/>
      <c r="G130" s="158">
        <v>0</v>
      </c>
      <c r="H130" s="159"/>
      <c r="I130" s="158">
        <v>0</v>
      </c>
      <c r="J130" s="159"/>
      <c r="K130" s="53">
        <v>0</v>
      </c>
      <c r="L130" s="33"/>
      <c r="M130" s="32">
        <v>0.2</v>
      </c>
      <c r="N130" s="159">
        <f>+M130*F129</f>
        <v>960640</v>
      </c>
      <c r="O130" s="101"/>
      <c r="P130" s="161">
        <f>O130*F130</f>
        <v>0</v>
      </c>
      <c r="Q130" s="65">
        <v>0.2</v>
      </c>
      <c r="R130" s="79">
        <f t="shared" si="39"/>
        <v>0</v>
      </c>
      <c r="S130" s="79">
        <v>0</v>
      </c>
      <c r="T130" s="79">
        <f t="shared" si="25"/>
        <v>0.2</v>
      </c>
      <c r="U130" s="161">
        <f>T130*F129</f>
        <v>960640</v>
      </c>
      <c r="V130" s="64"/>
      <c r="W130" s="64" t="e">
        <f>G130+I130+#REF!+O130</f>
        <v>#REF!</v>
      </c>
      <c r="X130" s="152" t="e">
        <f>H130+J130+#REF!+P130</f>
        <v>#REF!</v>
      </c>
      <c r="Y130" s="79"/>
      <c r="Z130" s="64"/>
      <c r="AA130" s="12">
        <f t="shared" si="21"/>
        <v>960640</v>
      </c>
      <c r="AB130" s="87">
        <f t="shared" si="22"/>
        <v>-960640</v>
      </c>
      <c r="AC130" s="13" t="e">
        <f>G130+I130+#REF!+O130</f>
        <v>#REF!</v>
      </c>
      <c r="AD130" s="64">
        <v>0</v>
      </c>
      <c r="AE130" s="64" t="e">
        <f t="shared" si="26"/>
        <v>#REF!</v>
      </c>
      <c r="AU130" s="64">
        <f t="shared" si="40"/>
        <v>0.2</v>
      </c>
    </row>
    <row r="131" spans="1:47" s="3" customFormat="1" ht="15" customHeight="1">
      <c r="A131" s="8" t="s">
        <v>89</v>
      </c>
      <c r="B131" s="153" t="s">
        <v>57</v>
      </c>
      <c r="C131" s="154" t="s">
        <v>219</v>
      </c>
      <c r="D131" s="155"/>
      <c r="E131" s="158">
        <v>0.05</v>
      </c>
      <c r="F131" s="156">
        <f>+E131*$D$114</f>
        <v>4803200</v>
      </c>
      <c r="G131" s="158">
        <v>0</v>
      </c>
      <c r="H131" s="159"/>
      <c r="I131" s="158">
        <v>0</v>
      </c>
      <c r="J131" s="159"/>
      <c r="K131" s="53">
        <v>0</v>
      </c>
      <c r="L131" s="33">
        <f>+K131*$F131</f>
        <v>0</v>
      </c>
      <c r="M131" s="32">
        <v>0.8</v>
      </c>
      <c r="N131" s="159">
        <f>+M131*F131</f>
        <v>3842560</v>
      </c>
      <c r="O131" s="101">
        <v>0.8</v>
      </c>
      <c r="P131" s="161">
        <f>O131*F131</f>
        <v>3842560</v>
      </c>
      <c r="Q131" s="65">
        <v>0.8</v>
      </c>
      <c r="R131" s="79">
        <f t="shared" si="39"/>
        <v>0.8</v>
      </c>
      <c r="S131" s="79">
        <v>0.8</v>
      </c>
      <c r="T131" s="79">
        <f t="shared" si="25"/>
        <v>0</v>
      </c>
      <c r="U131" s="79"/>
      <c r="V131" s="64"/>
      <c r="W131" s="64" t="e">
        <f>G131+I131+#REF!+O131</f>
        <v>#REF!</v>
      </c>
      <c r="X131" s="152" t="e">
        <f>H131+J131+#REF!+P131</f>
        <v>#REF!</v>
      </c>
      <c r="Y131" s="91">
        <v>0.8</v>
      </c>
      <c r="Z131" s="64"/>
      <c r="AA131" s="12">
        <f t="shared" si="21"/>
        <v>3842560</v>
      </c>
      <c r="AB131" s="87">
        <f t="shared" si="22"/>
        <v>960640</v>
      </c>
      <c r="AC131" s="13" t="e">
        <f>G131+I131+#REF!+O131</f>
        <v>#REF!</v>
      </c>
      <c r="AD131" s="64">
        <v>0.8</v>
      </c>
      <c r="AE131" s="64" t="e">
        <f t="shared" si="26"/>
        <v>#REF!</v>
      </c>
      <c r="AU131" s="64">
        <f t="shared" si="40"/>
        <v>0.8</v>
      </c>
    </row>
    <row r="132" spans="1:47" s="3" customFormat="1" ht="15" customHeight="1">
      <c r="A132" s="8" t="s">
        <v>89</v>
      </c>
      <c r="B132" s="153" t="s">
        <v>59</v>
      </c>
      <c r="C132" s="154" t="s">
        <v>220</v>
      </c>
      <c r="D132" s="155"/>
      <c r="E132" s="158"/>
      <c r="F132" s="156"/>
      <c r="G132" s="158">
        <v>0</v>
      </c>
      <c r="H132" s="159"/>
      <c r="I132" s="158">
        <v>0</v>
      </c>
      <c r="J132" s="159"/>
      <c r="K132" s="53">
        <v>0</v>
      </c>
      <c r="L132" s="33"/>
      <c r="M132" s="32">
        <v>0.2</v>
      </c>
      <c r="N132" s="159">
        <f>+M132*F131</f>
        <v>960640</v>
      </c>
      <c r="O132" s="101">
        <v>0.2</v>
      </c>
      <c r="P132" s="161">
        <f>O132*F131</f>
        <v>960640</v>
      </c>
      <c r="Q132" s="65">
        <v>0.2</v>
      </c>
      <c r="R132" s="79">
        <f t="shared" si="39"/>
        <v>0.2</v>
      </c>
      <c r="S132" s="79">
        <v>0.2</v>
      </c>
      <c r="T132" s="79">
        <f t="shared" si="25"/>
        <v>0</v>
      </c>
      <c r="U132" s="79"/>
      <c r="V132" s="64"/>
      <c r="W132" s="64" t="e">
        <f>G132+I132+#REF!+O132</f>
        <v>#REF!</v>
      </c>
      <c r="X132" s="152" t="e">
        <f>H132+J132+#REF!+P132</f>
        <v>#REF!</v>
      </c>
      <c r="Y132" s="91">
        <v>0.2</v>
      </c>
      <c r="Z132" s="64"/>
      <c r="AA132" s="12">
        <f t="shared" si="21"/>
        <v>960640</v>
      </c>
      <c r="AB132" s="87">
        <f t="shared" si="22"/>
        <v>-960640</v>
      </c>
      <c r="AC132" s="13" t="e">
        <f>G132+I132+#REF!+O132</f>
        <v>#REF!</v>
      </c>
      <c r="AD132" s="64">
        <v>0.2</v>
      </c>
      <c r="AE132" s="64" t="e">
        <f t="shared" si="26"/>
        <v>#REF!</v>
      </c>
      <c r="AU132" s="64">
        <f t="shared" si="40"/>
        <v>0.2</v>
      </c>
    </row>
    <row r="133" spans="1:47" s="3" customFormat="1" ht="15" customHeight="1">
      <c r="A133" s="8" t="s">
        <v>89</v>
      </c>
      <c r="B133" s="153" t="s">
        <v>61</v>
      </c>
      <c r="C133" s="168" t="s">
        <v>221</v>
      </c>
      <c r="D133" s="155"/>
      <c r="E133" s="101">
        <v>0.05</v>
      </c>
      <c r="F133" s="156">
        <f>+E133*$D$114</f>
        <v>4803200</v>
      </c>
      <c r="G133" s="158">
        <v>0</v>
      </c>
      <c r="H133" s="159"/>
      <c r="I133" s="158">
        <v>0</v>
      </c>
      <c r="J133" s="159">
        <f>+I133*$F133</f>
        <v>0</v>
      </c>
      <c r="K133" s="53">
        <v>0</v>
      </c>
      <c r="L133" s="33">
        <f>+K133*$F133</f>
        <v>0</v>
      </c>
      <c r="M133" s="32">
        <v>0.8</v>
      </c>
      <c r="N133" s="159">
        <f>+M133*F133</f>
        <v>3842560</v>
      </c>
      <c r="O133" s="101">
        <v>0.4</v>
      </c>
      <c r="P133" s="161">
        <f>O133*F133</f>
        <v>1921280</v>
      </c>
      <c r="Q133" s="65">
        <v>0.8</v>
      </c>
      <c r="R133" s="79">
        <f t="shared" si="39"/>
        <v>0.4</v>
      </c>
      <c r="S133" s="79">
        <v>0</v>
      </c>
      <c r="T133" s="79">
        <f t="shared" si="25"/>
        <v>0.4</v>
      </c>
      <c r="U133" s="161">
        <f>T133*F133</f>
        <v>1921280</v>
      </c>
      <c r="V133" s="64"/>
      <c r="W133" s="64" t="e">
        <f>G133+I133+#REF!+O133</f>
        <v>#REF!</v>
      </c>
      <c r="X133" s="152" t="e">
        <f>H133+J133+#REF!+P133</f>
        <v>#REF!</v>
      </c>
      <c r="Y133" s="79"/>
      <c r="Z133" s="64"/>
      <c r="AA133" s="12">
        <f t="shared" si="21"/>
        <v>3842560</v>
      </c>
      <c r="AB133" s="87">
        <f t="shared" si="22"/>
        <v>960640</v>
      </c>
      <c r="AC133" s="13" t="e">
        <f>G133+I133+#REF!+O133</f>
        <v>#REF!</v>
      </c>
      <c r="AD133" s="64">
        <v>0</v>
      </c>
      <c r="AE133" s="64" t="e">
        <f t="shared" si="26"/>
        <v>#REF!</v>
      </c>
      <c r="AU133" s="64">
        <f t="shared" si="40"/>
        <v>0.8</v>
      </c>
    </row>
    <row r="134" spans="1:47" s="3" customFormat="1" ht="15" customHeight="1">
      <c r="A134" s="8" t="s">
        <v>89</v>
      </c>
      <c r="B134" s="153" t="s">
        <v>63</v>
      </c>
      <c r="C134" s="168" t="s">
        <v>222</v>
      </c>
      <c r="D134" s="155"/>
      <c r="E134" s="101"/>
      <c r="F134" s="156"/>
      <c r="G134" s="158">
        <v>0</v>
      </c>
      <c r="H134" s="159"/>
      <c r="I134" s="158">
        <v>0</v>
      </c>
      <c r="J134" s="159">
        <f>+I134*$F134</f>
        <v>0</v>
      </c>
      <c r="K134" s="53">
        <v>0</v>
      </c>
      <c r="L134" s="33"/>
      <c r="M134" s="32">
        <v>0.2</v>
      </c>
      <c r="N134" s="159">
        <f>+M134*F133</f>
        <v>960640</v>
      </c>
      <c r="O134" s="101"/>
      <c r="P134" s="161">
        <f>O134*F134</f>
        <v>0</v>
      </c>
      <c r="Q134" s="65">
        <v>0.2</v>
      </c>
      <c r="R134" s="79">
        <f t="shared" si="39"/>
        <v>0</v>
      </c>
      <c r="S134" s="79">
        <v>0</v>
      </c>
      <c r="T134" s="79">
        <f t="shared" si="25"/>
        <v>0.2</v>
      </c>
      <c r="U134" s="161">
        <f>T134*F133</f>
        <v>960640</v>
      </c>
      <c r="V134" s="64"/>
      <c r="W134" s="64" t="e">
        <f>G134+I134+#REF!+O134</f>
        <v>#REF!</v>
      </c>
      <c r="X134" s="152" t="e">
        <f>H134+J134+#REF!+P134</f>
        <v>#REF!</v>
      </c>
      <c r="Y134" s="79"/>
      <c r="Z134" s="64"/>
      <c r="AA134" s="12">
        <f t="shared" ref="AA134:AA197" si="42">H134+J134+L134+N134</f>
        <v>960640</v>
      </c>
      <c r="AB134" s="87">
        <f t="shared" ref="AB134:AB197" si="43">F134-AA134</f>
        <v>-960640</v>
      </c>
      <c r="AC134" s="13" t="e">
        <f>G134+I134+#REF!+O134</f>
        <v>#REF!</v>
      </c>
      <c r="AD134" s="64">
        <v>0</v>
      </c>
      <c r="AE134" s="64" t="e">
        <f t="shared" si="26"/>
        <v>#REF!</v>
      </c>
      <c r="AU134" s="64">
        <f t="shared" si="40"/>
        <v>0.2</v>
      </c>
    </row>
    <row r="135" spans="1:47" s="3" customFormat="1" ht="15" customHeight="1">
      <c r="A135" s="8" t="s">
        <v>89</v>
      </c>
      <c r="B135" s="153" t="s">
        <v>65</v>
      </c>
      <c r="C135" s="154" t="s">
        <v>223</v>
      </c>
      <c r="D135" s="155"/>
      <c r="E135" s="101">
        <v>0.05</v>
      </c>
      <c r="F135" s="156">
        <f>+E135*$D$114</f>
        <v>4803200</v>
      </c>
      <c r="G135" s="158">
        <v>0</v>
      </c>
      <c r="H135" s="159"/>
      <c r="I135" s="158">
        <v>0.8</v>
      </c>
      <c r="J135" s="159">
        <f>+I135*F135</f>
        <v>3842560</v>
      </c>
      <c r="K135" s="53">
        <v>0</v>
      </c>
      <c r="L135" s="33">
        <f>F135*K135</f>
        <v>0</v>
      </c>
      <c r="M135" s="32">
        <v>0</v>
      </c>
      <c r="N135" s="159">
        <f>+M135*F135</f>
        <v>0</v>
      </c>
      <c r="O135" s="101"/>
      <c r="P135" s="161">
        <f>O135*F135</f>
        <v>0</v>
      </c>
      <c r="Q135" s="65">
        <v>0.8</v>
      </c>
      <c r="R135" s="79">
        <f t="shared" si="39"/>
        <v>0.8</v>
      </c>
      <c r="S135" s="79">
        <v>0.8</v>
      </c>
      <c r="T135" s="79">
        <f t="shared" ref="T135:T198" si="44">Q135-R135</f>
        <v>0</v>
      </c>
      <c r="U135" s="79"/>
      <c r="V135" s="64"/>
      <c r="W135" s="64" t="e">
        <f>G135+I135+#REF!+O135</f>
        <v>#REF!</v>
      </c>
      <c r="X135" s="152" t="e">
        <f>H135+J135+#REF!+P135</f>
        <v>#REF!</v>
      </c>
      <c r="Y135" s="79"/>
      <c r="Z135" s="64"/>
      <c r="AA135" s="12">
        <f t="shared" si="42"/>
        <v>3842560</v>
      </c>
      <c r="AB135" s="87">
        <f t="shared" si="43"/>
        <v>960640</v>
      </c>
      <c r="AC135" s="13" t="e">
        <f>G135+I135+#REF!+O135</f>
        <v>#REF!</v>
      </c>
      <c r="AD135" s="64">
        <v>0.8</v>
      </c>
      <c r="AE135" s="64" t="e">
        <f t="shared" ref="AE135:AE198" si="45">AC135-AD135</f>
        <v>#REF!</v>
      </c>
      <c r="AU135" s="64">
        <f t="shared" si="40"/>
        <v>0.8</v>
      </c>
    </row>
    <row r="136" spans="1:47" s="3" customFormat="1" ht="15" customHeight="1">
      <c r="A136" s="8" t="s">
        <v>89</v>
      </c>
      <c r="B136" s="153" t="s">
        <v>67</v>
      </c>
      <c r="C136" s="168" t="s">
        <v>224</v>
      </c>
      <c r="D136" s="155"/>
      <c r="E136" s="101"/>
      <c r="F136" s="156"/>
      <c r="G136" s="158">
        <v>0</v>
      </c>
      <c r="H136" s="159"/>
      <c r="I136" s="158">
        <v>0.1</v>
      </c>
      <c r="J136" s="159">
        <f>+I136*$F135</f>
        <v>480320</v>
      </c>
      <c r="K136" s="53">
        <v>0</v>
      </c>
      <c r="L136" s="33">
        <f>F135*K136</f>
        <v>0</v>
      </c>
      <c r="M136" s="32">
        <v>0.1</v>
      </c>
      <c r="N136" s="159">
        <f>+M136*F135</f>
        <v>480320</v>
      </c>
      <c r="O136" s="101">
        <v>0.08</v>
      </c>
      <c r="P136" s="161">
        <f>O136*F135</f>
        <v>384256</v>
      </c>
      <c r="Q136" s="65">
        <v>0.2</v>
      </c>
      <c r="R136" s="79">
        <f t="shared" si="39"/>
        <v>0.18</v>
      </c>
      <c r="S136" s="79">
        <v>0.15000000000000002</v>
      </c>
      <c r="T136" s="79">
        <f t="shared" si="44"/>
        <v>2.0000000000000018E-2</v>
      </c>
      <c r="U136" s="161">
        <f>T136*F135</f>
        <v>96064.000000000087</v>
      </c>
      <c r="V136" s="64"/>
      <c r="W136" s="64" t="e">
        <f>G136+I136+#REF!+O136</f>
        <v>#REF!</v>
      </c>
      <c r="X136" s="152" t="e">
        <f>H136+J136+#REF!+P136</f>
        <v>#REF!</v>
      </c>
      <c r="Y136" s="96">
        <v>0.15</v>
      </c>
      <c r="Z136" s="64"/>
      <c r="AA136" s="12">
        <f t="shared" si="42"/>
        <v>960640</v>
      </c>
      <c r="AB136" s="87">
        <f t="shared" si="43"/>
        <v>-960640</v>
      </c>
      <c r="AC136" s="13" t="e">
        <f>G136+I136+#REF!+O136</f>
        <v>#REF!</v>
      </c>
      <c r="AD136" s="64">
        <v>0.14000000000000001</v>
      </c>
      <c r="AE136" s="64" t="e">
        <f t="shared" si="45"/>
        <v>#REF!</v>
      </c>
      <c r="AU136" s="64">
        <f t="shared" si="40"/>
        <v>0.2</v>
      </c>
    </row>
    <row r="137" spans="1:47" s="3" customFormat="1" ht="15" customHeight="1">
      <c r="A137" s="8" t="s">
        <v>89</v>
      </c>
      <c r="B137" s="153" t="s">
        <v>69</v>
      </c>
      <c r="C137" s="154" t="s">
        <v>225</v>
      </c>
      <c r="D137" s="155"/>
      <c r="E137" s="101">
        <v>0.05</v>
      </c>
      <c r="F137" s="156">
        <f>+E137*$D$114</f>
        <v>4803200</v>
      </c>
      <c r="G137" s="158">
        <v>0.8</v>
      </c>
      <c r="H137" s="159">
        <f>G137*F137</f>
        <v>3842560</v>
      </c>
      <c r="I137" s="158">
        <v>0</v>
      </c>
      <c r="J137" s="159"/>
      <c r="K137" s="53">
        <v>0</v>
      </c>
      <c r="L137" s="33">
        <f>F137*K137</f>
        <v>0</v>
      </c>
      <c r="M137" s="32">
        <v>0</v>
      </c>
      <c r="N137" s="159">
        <f>+M137*F137</f>
        <v>0</v>
      </c>
      <c r="O137" s="101"/>
      <c r="P137" s="161">
        <f>O137*F137</f>
        <v>0</v>
      </c>
      <c r="Q137" s="65">
        <v>0.8</v>
      </c>
      <c r="R137" s="79">
        <f t="shared" si="39"/>
        <v>0.8</v>
      </c>
      <c r="S137" s="79">
        <v>0.8</v>
      </c>
      <c r="T137" s="79">
        <f t="shared" si="44"/>
        <v>0</v>
      </c>
      <c r="U137" s="79"/>
      <c r="V137" s="64"/>
      <c r="W137" s="64" t="e">
        <f>G137+I137+#REF!+O137</f>
        <v>#REF!</v>
      </c>
      <c r="X137" s="152" t="e">
        <f>H137+J137+#REF!+P137</f>
        <v>#REF!</v>
      </c>
      <c r="Y137" s="79"/>
      <c r="Z137" s="64"/>
      <c r="AA137" s="12">
        <f t="shared" si="42"/>
        <v>3842560</v>
      </c>
      <c r="AB137" s="87">
        <f t="shared" si="43"/>
        <v>960640</v>
      </c>
      <c r="AC137" s="13" t="e">
        <f>G137+I137+#REF!+O137</f>
        <v>#REF!</v>
      </c>
      <c r="AD137" s="64">
        <v>0.8</v>
      </c>
      <c r="AE137" s="64" t="e">
        <f t="shared" si="45"/>
        <v>#REF!</v>
      </c>
      <c r="AU137" s="64">
        <f t="shared" si="40"/>
        <v>0.8</v>
      </c>
    </row>
    <row r="138" spans="1:47" s="3" customFormat="1" ht="15" customHeight="1">
      <c r="A138" s="8" t="s">
        <v>89</v>
      </c>
      <c r="B138" s="153" t="s">
        <v>71</v>
      </c>
      <c r="C138" s="168" t="s">
        <v>226</v>
      </c>
      <c r="D138" s="155"/>
      <c r="E138" s="101"/>
      <c r="F138" s="156"/>
      <c r="G138" s="158">
        <v>0</v>
      </c>
      <c r="H138" s="159"/>
      <c r="I138" s="158">
        <v>0.08</v>
      </c>
      <c r="J138" s="159">
        <f>+I138*$F137</f>
        <v>384256</v>
      </c>
      <c r="K138" s="53">
        <v>0</v>
      </c>
      <c r="L138" s="33">
        <f>F137*K138</f>
        <v>0</v>
      </c>
      <c r="M138" s="32">
        <v>0.12</v>
      </c>
      <c r="N138" s="159">
        <f>+M138*F137</f>
        <v>576384</v>
      </c>
      <c r="O138" s="101">
        <v>7.0000000000000007E-2</v>
      </c>
      <c r="P138" s="161">
        <f>O138*F137</f>
        <v>336224.00000000006</v>
      </c>
      <c r="Q138" s="65">
        <v>0.2</v>
      </c>
      <c r="R138" s="79">
        <f t="shared" si="39"/>
        <v>0.15000000000000002</v>
      </c>
      <c r="S138" s="79">
        <v>0.15000000000000002</v>
      </c>
      <c r="T138" s="79">
        <f t="shared" si="44"/>
        <v>4.9999999999999989E-2</v>
      </c>
      <c r="U138" s="161">
        <f>T138*F137</f>
        <v>240159.99999999994</v>
      </c>
      <c r="V138" s="64"/>
      <c r="W138" s="64" t="e">
        <f>G138+I138+#REF!+O138</f>
        <v>#REF!</v>
      </c>
      <c r="X138" s="152" t="e">
        <f>H138+J138+#REF!+P138</f>
        <v>#REF!</v>
      </c>
      <c r="Y138" s="96">
        <v>0.15</v>
      </c>
      <c r="Z138" s="64"/>
      <c r="AA138" s="12">
        <f t="shared" si="42"/>
        <v>960640</v>
      </c>
      <c r="AB138" s="87">
        <f t="shared" si="43"/>
        <v>-960640</v>
      </c>
      <c r="AC138" s="13" t="e">
        <f>G138+I138+#REF!+O138</f>
        <v>#REF!</v>
      </c>
      <c r="AD138" s="64">
        <v>0.14000000000000001</v>
      </c>
      <c r="AE138" s="64" t="e">
        <f t="shared" si="45"/>
        <v>#REF!</v>
      </c>
      <c r="AU138" s="64">
        <f t="shared" si="40"/>
        <v>0.2</v>
      </c>
    </row>
    <row r="139" spans="1:47" s="3" customFormat="1" ht="15" customHeight="1">
      <c r="A139" s="8" t="s">
        <v>89</v>
      </c>
      <c r="B139" s="153" t="s">
        <v>73</v>
      </c>
      <c r="C139" s="154" t="s">
        <v>227</v>
      </c>
      <c r="D139" s="155"/>
      <c r="E139" s="101">
        <v>0.05</v>
      </c>
      <c r="F139" s="156">
        <f>+E139*$D$114</f>
        <v>4803200</v>
      </c>
      <c r="G139" s="158">
        <v>0</v>
      </c>
      <c r="H139" s="159"/>
      <c r="I139" s="158">
        <v>0.72</v>
      </c>
      <c r="J139" s="159">
        <f>+I139*F139</f>
        <v>3458304</v>
      </c>
      <c r="K139" s="53">
        <v>0</v>
      </c>
      <c r="L139" s="33">
        <f>F139*K139</f>
        <v>0</v>
      </c>
      <c r="M139" s="32">
        <v>8.0000000000000099E-2</v>
      </c>
      <c r="N139" s="159">
        <f>+M139*F139</f>
        <v>384256.00000000047</v>
      </c>
      <c r="O139" s="101">
        <v>0.08</v>
      </c>
      <c r="P139" s="161">
        <f>O139*F139</f>
        <v>384256</v>
      </c>
      <c r="Q139" s="65">
        <v>0.8</v>
      </c>
      <c r="R139" s="79">
        <f t="shared" si="39"/>
        <v>0.79999999999999993</v>
      </c>
      <c r="S139" s="79">
        <v>0.79999999999999993</v>
      </c>
      <c r="T139" s="79">
        <f t="shared" si="44"/>
        <v>0</v>
      </c>
      <c r="U139" s="79"/>
      <c r="V139" s="64"/>
      <c r="W139" s="64" t="e">
        <f>G139+I139+#REF!+O139</f>
        <v>#REF!</v>
      </c>
      <c r="X139" s="152" t="e">
        <f>H139+J139+#REF!+P139</f>
        <v>#REF!</v>
      </c>
      <c r="Y139" s="79"/>
      <c r="Z139" s="64"/>
      <c r="AA139" s="12">
        <f t="shared" si="42"/>
        <v>3842560.0000000005</v>
      </c>
      <c r="AB139" s="87">
        <f t="shared" si="43"/>
        <v>960639.99999999953</v>
      </c>
      <c r="AC139" s="13" t="e">
        <f>G139+I139+#REF!+O139</f>
        <v>#REF!</v>
      </c>
      <c r="AD139" s="64">
        <v>0.72</v>
      </c>
      <c r="AE139" s="64" t="e">
        <f t="shared" si="45"/>
        <v>#REF!</v>
      </c>
      <c r="AU139" s="64">
        <f t="shared" si="40"/>
        <v>0.8</v>
      </c>
    </row>
    <row r="140" spans="1:47" s="3" customFormat="1" ht="15" customHeight="1">
      <c r="A140" s="8" t="s">
        <v>89</v>
      </c>
      <c r="B140" s="153" t="s">
        <v>75</v>
      </c>
      <c r="C140" s="154" t="s">
        <v>228</v>
      </c>
      <c r="D140" s="155"/>
      <c r="E140" s="101"/>
      <c r="F140" s="156"/>
      <c r="G140" s="158">
        <v>0</v>
      </c>
      <c r="H140" s="159"/>
      <c r="I140" s="158">
        <v>0.18</v>
      </c>
      <c r="J140" s="159">
        <f>+I140*$F139</f>
        <v>864576</v>
      </c>
      <c r="K140" s="53">
        <v>0</v>
      </c>
      <c r="L140" s="33">
        <f>F139*K140</f>
        <v>0</v>
      </c>
      <c r="M140" s="32">
        <v>0.02</v>
      </c>
      <c r="N140" s="159">
        <f>+M140*F139</f>
        <v>96064</v>
      </c>
      <c r="O140" s="101">
        <v>0.02</v>
      </c>
      <c r="P140" s="161">
        <f>O140*F139</f>
        <v>96064</v>
      </c>
      <c r="Q140" s="65">
        <v>0.2</v>
      </c>
      <c r="R140" s="79">
        <f t="shared" si="39"/>
        <v>0.19999999999999998</v>
      </c>
      <c r="S140" s="79">
        <v>0.19999999999999998</v>
      </c>
      <c r="T140" s="79">
        <f t="shared" si="44"/>
        <v>0</v>
      </c>
      <c r="U140" s="79"/>
      <c r="V140" s="64"/>
      <c r="W140" s="64" t="e">
        <f>G140+I140+#REF!+O140</f>
        <v>#REF!</v>
      </c>
      <c r="X140" s="152" t="e">
        <f>H140+J140+#REF!+P140</f>
        <v>#REF!</v>
      </c>
      <c r="Y140" s="79"/>
      <c r="Z140" s="64"/>
      <c r="AA140" s="12">
        <f t="shared" si="42"/>
        <v>960640</v>
      </c>
      <c r="AB140" s="87">
        <f t="shared" si="43"/>
        <v>-960640</v>
      </c>
      <c r="AC140" s="13" t="e">
        <f>G140+I140+#REF!+O140</f>
        <v>#REF!</v>
      </c>
      <c r="AD140" s="64">
        <v>0.18</v>
      </c>
      <c r="AE140" s="64" t="e">
        <f t="shared" si="45"/>
        <v>#REF!</v>
      </c>
      <c r="AU140" s="64">
        <f t="shared" si="40"/>
        <v>0.19999999999999998</v>
      </c>
    </row>
    <row r="141" spans="1:47" s="3" customFormat="1" ht="15" customHeight="1">
      <c r="A141" s="8" t="s">
        <v>89</v>
      </c>
      <c r="B141" s="153" t="s">
        <v>77</v>
      </c>
      <c r="C141" s="168" t="s">
        <v>229</v>
      </c>
      <c r="D141" s="155"/>
      <c r="E141" s="101">
        <v>0.05</v>
      </c>
      <c r="F141" s="156">
        <f>+E141*$D$114</f>
        <v>4803200</v>
      </c>
      <c r="G141" s="158">
        <v>0.7</v>
      </c>
      <c r="H141" s="159">
        <f>G141*F141</f>
        <v>3362240</v>
      </c>
      <c r="I141" s="158">
        <v>0.1</v>
      </c>
      <c r="J141" s="159">
        <f>+I141*F141</f>
        <v>480320</v>
      </c>
      <c r="K141" s="53">
        <v>0</v>
      </c>
      <c r="L141" s="33">
        <f>F141*K141</f>
        <v>0</v>
      </c>
      <c r="M141" s="32">
        <v>0.2</v>
      </c>
      <c r="N141" s="159">
        <f>+M141*F141</f>
        <v>960640</v>
      </c>
      <c r="O141" s="101">
        <v>0.17</v>
      </c>
      <c r="P141" s="161">
        <f t="shared" ref="P141:P164" si="46">O141*F141</f>
        <v>816544.00000000012</v>
      </c>
      <c r="Q141" s="65">
        <v>1</v>
      </c>
      <c r="R141" s="79">
        <f t="shared" si="39"/>
        <v>0.97</v>
      </c>
      <c r="S141" s="79">
        <v>0.89999999999999991</v>
      </c>
      <c r="T141" s="79">
        <f t="shared" si="44"/>
        <v>3.0000000000000027E-2</v>
      </c>
      <c r="U141" s="161">
        <f>T141*F141</f>
        <v>144096.00000000012</v>
      </c>
      <c r="V141" s="64"/>
      <c r="W141" s="64" t="e">
        <f>G141+I141+#REF!+O141</f>
        <v>#REF!</v>
      </c>
      <c r="X141" s="152" t="e">
        <f>H141+J141+#REF!+P141</f>
        <v>#REF!</v>
      </c>
      <c r="Y141" s="96">
        <v>0.9</v>
      </c>
      <c r="Z141" s="64"/>
      <c r="AA141" s="12">
        <f t="shared" si="42"/>
        <v>4803200</v>
      </c>
      <c r="AB141" s="87">
        <f t="shared" si="43"/>
        <v>0</v>
      </c>
      <c r="AC141" s="13" t="e">
        <f>G141+I141+#REF!+O141</f>
        <v>#REF!</v>
      </c>
      <c r="AD141" s="64">
        <v>0.8</v>
      </c>
      <c r="AE141" s="64" t="e">
        <f t="shared" si="45"/>
        <v>#REF!</v>
      </c>
      <c r="AU141" s="64">
        <f t="shared" si="40"/>
        <v>1</v>
      </c>
    </row>
    <row r="142" spans="1:47" s="3" customFormat="1" ht="15" customHeight="1">
      <c r="A142" s="8" t="s">
        <v>89</v>
      </c>
      <c r="B142" s="153" t="s">
        <v>79</v>
      </c>
      <c r="C142" s="168" t="s">
        <v>230</v>
      </c>
      <c r="D142" s="162"/>
      <c r="E142" s="101">
        <v>0.05</v>
      </c>
      <c r="F142" s="156">
        <f>+E142*$D$114</f>
        <v>4803200</v>
      </c>
      <c r="G142" s="158">
        <v>0</v>
      </c>
      <c r="H142" s="159">
        <f t="shared" ref="H142" si="47">+G142*F142</f>
        <v>0</v>
      </c>
      <c r="I142" s="158">
        <v>0.4</v>
      </c>
      <c r="J142" s="159">
        <f>+I142*$F141</f>
        <v>1921280</v>
      </c>
      <c r="K142" s="53">
        <v>0</v>
      </c>
      <c r="L142" s="33">
        <f t="shared" ref="L142" si="48">+K142*$F142</f>
        <v>0</v>
      </c>
      <c r="M142" s="32">
        <v>0.6</v>
      </c>
      <c r="N142" s="159">
        <f t="shared" ref="N142" si="49">+M142*$F142</f>
        <v>2881920</v>
      </c>
      <c r="O142" s="101">
        <v>0.5</v>
      </c>
      <c r="P142" s="161">
        <f t="shared" si="46"/>
        <v>2401600</v>
      </c>
      <c r="Q142" s="65">
        <v>1</v>
      </c>
      <c r="R142" s="79">
        <f t="shared" si="39"/>
        <v>0.9</v>
      </c>
      <c r="S142" s="79">
        <v>0.7</v>
      </c>
      <c r="T142" s="79">
        <f t="shared" si="44"/>
        <v>9.9999999999999978E-2</v>
      </c>
      <c r="U142" s="161">
        <f>T142*F142</f>
        <v>480319.99999999988</v>
      </c>
      <c r="V142" s="64"/>
      <c r="W142" s="64" t="e">
        <f>G142+I142+#REF!+O142</f>
        <v>#REF!</v>
      </c>
      <c r="X142" s="152" t="e">
        <f>H142+J142+#REF!+P142</f>
        <v>#REF!</v>
      </c>
      <c r="Y142" s="96">
        <v>0.7</v>
      </c>
      <c r="Z142" s="64"/>
      <c r="AA142" s="12">
        <f t="shared" si="42"/>
        <v>4803200</v>
      </c>
      <c r="AB142" s="87">
        <f t="shared" si="43"/>
        <v>0</v>
      </c>
      <c r="AC142" s="13" t="e">
        <f>G142+I142+#REF!+O142</f>
        <v>#REF!</v>
      </c>
      <c r="AD142" s="64">
        <v>0.65</v>
      </c>
      <c r="AE142" s="64" t="e">
        <f t="shared" si="45"/>
        <v>#REF!</v>
      </c>
      <c r="AU142" s="64">
        <f t="shared" si="40"/>
        <v>1</v>
      </c>
    </row>
    <row r="143" spans="1:47" s="4" customFormat="1" ht="21.95" customHeight="1">
      <c r="A143" s="36"/>
      <c r="B143" s="37" t="s">
        <v>231</v>
      </c>
      <c r="C143" s="38" t="s">
        <v>232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40">
        <v>0</v>
      </c>
      <c r="N143" s="156"/>
      <c r="O143" s="101"/>
      <c r="P143" s="161">
        <f t="shared" si="46"/>
        <v>0</v>
      </c>
      <c r="Q143" s="67"/>
      <c r="R143" s="83">
        <f>G143+I143+K143+M143</f>
        <v>0</v>
      </c>
      <c r="S143" s="83">
        <v>0</v>
      </c>
      <c r="T143" s="79">
        <f t="shared" si="44"/>
        <v>0</v>
      </c>
      <c r="U143" s="79"/>
      <c r="V143" s="68"/>
      <c r="W143" s="68" t="e">
        <f>G143+I143+#REF!+O143</f>
        <v>#REF!</v>
      </c>
      <c r="X143" s="152" t="e">
        <f>H143+J143+#REF!+P143</f>
        <v>#REF!</v>
      </c>
      <c r="Y143" s="83"/>
      <c r="Z143" s="68"/>
      <c r="AA143" s="84">
        <f t="shared" si="42"/>
        <v>0</v>
      </c>
      <c r="AB143" s="85">
        <f t="shared" si="43"/>
        <v>0</v>
      </c>
      <c r="AC143" s="86" t="e">
        <f>G143+I143+#REF!+O143</f>
        <v>#REF!</v>
      </c>
      <c r="AD143" s="68">
        <v>0</v>
      </c>
      <c r="AE143" s="64" t="e">
        <f t="shared" si="45"/>
        <v>#REF!</v>
      </c>
    </row>
    <row r="144" spans="1:47" ht="21.95" customHeight="1">
      <c r="B144" s="20" t="s">
        <v>233</v>
      </c>
      <c r="C144" s="92" t="s">
        <v>234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25">
        <v>0</v>
      </c>
      <c r="N144" s="156"/>
      <c r="O144" s="101"/>
      <c r="P144" s="161">
        <f t="shared" si="46"/>
        <v>0</v>
      </c>
      <c r="Q144" s="65"/>
      <c r="R144" s="79">
        <f>G144+I144+K144+M144</f>
        <v>0</v>
      </c>
      <c r="S144" s="79">
        <v>0</v>
      </c>
      <c r="T144" s="79">
        <f t="shared" si="44"/>
        <v>0</v>
      </c>
      <c r="U144" s="79"/>
      <c r="V144" s="64"/>
      <c r="W144" s="64" t="e">
        <f>G144+I144+#REF!+O144</f>
        <v>#REF!</v>
      </c>
      <c r="X144" s="152" t="e">
        <f>H144+J144+#REF!+P144</f>
        <v>#REF!</v>
      </c>
      <c r="Y144" s="79"/>
      <c r="Z144" s="64"/>
      <c r="AA144" s="15">
        <f t="shared" si="42"/>
        <v>0</v>
      </c>
      <c r="AB144" s="80">
        <f t="shared" si="43"/>
        <v>0</v>
      </c>
      <c r="AC144" s="13" t="e">
        <f>G144+I144+#REF!+O144</f>
        <v>#REF!</v>
      </c>
      <c r="AD144" s="64">
        <v>0</v>
      </c>
      <c r="AE144" s="64" t="e">
        <f t="shared" si="45"/>
        <v>#REF!</v>
      </c>
    </row>
    <row r="145" spans="1:47" s="3" customFormat="1" ht="15" customHeight="1">
      <c r="A145" s="8" t="s">
        <v>26</v>
      </c>
      <c r="B145" s="20" t="s">
        <v>18</v>
      </c>
      <c r="C145" s="23" t="s">
        <v>235</v>
      </c>
      <c r="D145" s="24"/>
      <c r="E145" s="42">
        <v>0.05</v>
      </c>
      <c r="F145" s="25">
        <f t="shared" ref="F145:F154" si="50">+E145*$D$143</f>
        <v>1753168</v>
      </c>
      <c r="G145" s="32">
        <v>0</v>
      </c>
      <c r="H145" s="33">
        <f t="shared" ref="H145:H154" si="51">+G145*F145</f>
        <v>0</v>
      </c>
      <c r="I145" s="32">
        <v>0</v>
      </c>
      <c r="J145" s="33">
        <f t="shared" ref="J145:J154" si="52">+I145*$F145</f>
        <v>0</v>
      </c>
      <c r="K145" s="53">
        <v>1</v>
      </c>
      <c r="L145" s="33">
        <f>F145*K145</f>
        <v>1753168</v>
      </c>
      <c r="M145" s="32">
        <v>0</v>
      </c>
      <c r="N145" s="159"/>
      <c r="O145" s="101"/>
      <c r="P145" s="161">
        <f t="shared" si="46"/>
        <v>0</v>
      </c>
      <c r="Q145" s="65">
        <v>1</v>
      </c>
      <c r="R145" s="79">
        <f t="shared" ref="R145:R154" si="53">G145+I145+K145+O145</f>
        <v>1</v>
      </c>
      <c r="S145" s="79">
        <v>1</v>
      </c>
      <c r="T145" s="79">
        <f t="shared" si="44"/>
        <v>0</v>
      </c>
      <c r="U145" s="79"/>
      <c r="V145" s="64"/>
      <c r="W145" s="64" t="e">
        <f>G145+I145+#REF!+O145</f>
        <v>#REF!</v>
      </c>
      <c r="X145" s="152" t="e">
        <f>H145+J145+#REF!+P145</f>
        <v>#REF!</v>
      </c>
      <c r="Y145" s="79"/>
      <c r="Z145" s="64"/>
      <c r="AA145" s="12">
        <f t="shared" si="42"/>
        <v>1753168</v>
      </c>
      <c r="AB145" s="87">
        <f t="shared" si="43"/>
        <v>0</v>
      </c>
      <c r="AC145" s="13" t="e">
        <f>G145+I145+#REF!+O145</f>
        <v>#REF!</v>
      </c>
      <c r="AD145" s="64">
        <v>1</v>
      </c>
      <c r="AE145" s="64" t="e">
        <f t="shared" si="45"/>
        <v>#REF!</v>
      </c>
      <c r="AU145" s="64">
        <f t="shared" ref="AU145:AU154" si="54">G145+I145+K145+M145</f>
        <v>1</v>
      </c>
    </row>
    <row r="146" spans="1:47" s="3" customFormat="1" ht="15" customHeight="1">
      <c r="A146" s="8" t="s">
        <v>26</v>
      </c>
      <c r="B146" s="20" t="s">
        <v>20</v>
      </c>
      <c r="C146" s="23" t="s">
        <v>236</v>
      </c>
      <c r="D146" s="45"/>
      <c r="E146" s="42">
        <v>0.1</v>
      </c>
      <c r="F146" s="25">
        <f t="shared" si="50"/>
        <v>3506336</v>
      </c>
      <c r="G146" s="32">
        <v>0</v>
      </c>
      <c r="H146" s="33">
        <f t="shared" si="51"/>
        <v>0</v>
      </c>
      <c r="I146" s="32">
        <v>0</v>
      </c>
      <c r="J146" s="33">
        <f t="shared" si="52"/>
        <v>0</v>
      </c>
      <c r="K146" s="53">
        <v>1</v>
      </c>
      <c r="L146" s="33">
        <f>F146*K146</f>
        <v>3506336</v>
      </c>
      <c r="M146" s="32">
        <v>0</v>
      </c>
      <c r="N146" s="159"/>
      <c r="O146" s="101"/>
      <c r="P146" s="161">
        <f t="shared" si="46"/>
        <v>0</v>
      </c>
      <c r="Q146" s="65">
        <v>1</v>
      </c>
      <c r="R146" s="79">
        <f t="shared" si="53"/>
        <v>1</v>
      </c>
      <c r="S146" s="79">
        <v>1</v>
      </c>
      <c r="T146" s="79">
        <f t="shared" si="44"/>
        <v>0</v>
      </c>
      <c r="U146" s="79"/>
      <c r="V146" s="64"/>
      <c r="W146" s="64" t="e">
        <f>G146+I146+#REF!+O146</f>
        <v>#REF!</v>
      </c>
      <c r="X146" s="152" t="e">
        <f>H146+J146+#REF!+P146</f>
        <v>#REF!</v>
      </c>
      <c r="Y146" s="79"/>
      <c r="Z146" s="64"/>
      <c r="AA146" s="12">
        <f t="shared" si="42"/>
        <v>3506336</v>
      </c>
      <c r="AB146" s="87">
        <f t="shared" si="43"/>
        <v>0</v>
      </c>
      <c r="AC146" s="13" t="e">
        <f>G146+I146+#REF!+O146</f>
        <v>#REF!</v>
      </c>
      <c r="AD146" s="64">
        <v>1</v>
      </c>
      <c r="AE146" s="64" t="e">
        <f t="shared" si="45"/>
        <v>#REF!</v>
      </c>
      <c r="AU146" s="64">
        <f t="shared" si="54"/>
        <v>1</v>
      </c>
    </row>
    <row r="147" spans="1:47" s="3" customFormat="1" ht="15" customHeight="1">
      <c r="A147" s="8" t="s">
        <v>26</v>
      </c>
      <c r="B147" s="20" t="s">
        <v>29</v>
      </c>
      <c r="C147" s="23" t="s">
        <v>237</v>
      </c>
      <c r="D147" s="24"/>
      <c r="E147" s="42">
        <v>0.15</v>
      </c>
      <c r="F147" s="25">
        <f t="shared" si="50"/>
        <v>5259504</v>
      </c>
      <c r="G147" s="32">
        <v>0</v>
      </c>
      <c r="H147" s="33">
        <f t="shared" si="51"/>
        <v>0</v>
      </c>
      <c r="I147" s="32">
        <v>0</v>
      </c>
      <c r="J147" s="33">
        <f t="shared" si="52"/>
        <v>0</v>
      </c>
      <c r="K147" s="53">
        <v>1</v>
      </c>
      <c r="L147" s="33">
        <f>F147*K147</f>
        <v>5259504</v>
      </c>
      <c r="M147" s="32">
        <v>0</v>
      </c>
      <c r="N147" s="159">
        <f t="shared" ref="N147:N154" si="55">+M147*$F147</f>
        <v>0</v>
      </c>
      <c r="O147" s="101"/>
      <c r="P147" s="161">
        <f t="shared" si="46"/>
        <v>0</v>
      </c>
      <c r="Q147" s="65">
        <v>1</v>
      </c>
      <c r="R147" s="79">
        <f t="shared" si="53"/>
        <v>1</v>
      </c>
      <c r="S147" s="79">
        <v>1</v>
      </c>
      <c r="T147" s="79">
        <f t="shared" si="44"/>
        <v>0</v>
      </c>
      <c r="U147" s="79"/>
      <c r="V147" s="64"/>
      <c r="W147" s="64" t="e">
        <f>G147+I147+#REF!+O147</f>
        <v>#REF!</v>
      </c>
      <c r="X147" s="152" t="e">
        <f>H147+J147+#REF!+P147</f>
        <v>#REF!</v>
      </c>
      <c r="Y147" s="79"/>
      <c r="Z147" s="64"/>
      <c r="AA147" s="12">
        <f t="shared" si="42"/>
        <v>5259504</v>
      </c>
      <c r="AB147" s="87">
        <f t="shared" si="43"/>
        <v>0</v>
      </c>
      <c r="AC147" s="13" t="e">
        <f>G147+I147+#REF!+O147</f>
        <v>#REF!</v>
      </c>
      <c r="AD147" s="64">
        <v>1</v>
      </c>
      <c r="AE147" s="64" t="e">
        <f t="shared" si="45"/>
        <v>#REF!</v>
      </c>
      <c r="AU147" s="64">
        <f t="shared" si="54"/>
        <v>1</v>
      </c>
    </row>
    <row r="148" spans="1:47" s="3" customFormat="1" ht="15" customHeight="1">
      <c r="A148" s="8" t="s">
        <v>26</v>
      </c>
      <c r="B148" s="20" t="s">
        <v>31</v>
      </c>
      <c r="C148" s="23" t="s">
        <v>238</v>
      </c>
      <c r="D148" s="24"/>
      <c r="E148" s="42">
        <v>0.15</v>
      </c>
      <c r="F148" s="25">
        <f t="shared" si="50"/>
        <v>5259504</v>
      </c>
      <c r="G148" s="32">
        <v>0</v>
      </c>
      <c r="H148" s="33">
        <f t="shared" si="51"/>
        <v>0</v>
      </c>
      <c r="I148" s="32">
        <v>0</v>
      </c>
      <c r="J148" s="33">
        <f t="shared" si="52"/>
        <v>0</v>
      </c>
      <c r="K148" s="53">
        <v>0.98</v>
      </c>
      <c r="L148" s="33">
        <f>+K148*F148</f>
        <v>5154313.92</v>
      </c>
      <c r="M148" s="32">
        <v>0.02</v>
      </c>
      <c r="N148" s="159">
        <f t="shared" si="55"/>
        <v>105190.08</v>
      </c>
      <c r="O148" s="32">
        <v>0.02</v>
      </c>
      <c r="P148" s="161">
        <f t="shared" si="46"/>
        <v>105190.08</v>
      </c>
      <c r="Q148" s="65">
        <v>1</v>
      </c>
      <c r="R148" s="79">
        <f t="shared" si="53"/>
        <v>1</v>
      </c>
      <c r="S148" s="79">
        <v>1</v>
      </c>
      <c r="T148" s="79">
        <f t="shared" si="44"/>
        <v>0</v>
      </c>
      <c r="U148" s="79"/>
      <c r="V148" s="64"/>
      <c r="W148" s="64" t="e">
        <f>G148+I148+#REF!+O148</f>
        <v>#REF!</v>
      </c>
      <c r="X148" s="152" t="e">
        <f>H148+J148+#REF!+P148</f>
        <v>#REF!</v>
      </c>
      <c r="Y148" s="79"/>
      <c r="Z148" s="64"/>
      <c r="AA148" s="12">
        <f t="shared" si="42"/>
        <v>5259504</v>
      </c>
      <c r="AB148" s="87">
        <f t="shared" si="43"/>
        <v>0</v>
      </c>
      <c r="AC148" s="13" t="e">
        <f>G148+I148+#REF!+O148</f>
        <v>#REF!</v>
      </c>
      <c r="AD148" s="64">
        <v>1</v>
      </c>
      <c r="AE148" s="64" t="e">
        <f t="shared" si="45"/>
        <v>#REF!</v>
      </c>
      <c r="AU148" s="64">
        <f t="shared" si="54"/>
        <v>1</v>
      </c>
    </row>
    <row r="149" spans="1:47" s="3" customFormat="1" ht="15" customHeight="1">
      <c r="A149" s="8" t="s">
        <v>26</v>
      </c>
      <c r="B149" s="20" t="s">
        <v>33</v>
      </c>
      <c r="C149" s="23" t="s">
        <v>239</v>
      </c>
      <c r="D149" s="24"/>
      <c r="E149" s="42">
        <v>0.15</v>
      </c>
      <c r="F149" s="25">
        <f t="shared" si="50"/>
        <v>5259504</v>
      </c>
      <c r="G149" s="32">
        <v>0</v>
      </c>
      <c r="H149" s="33">
        <f t="shared" si="51"/>
        <v>0</v>
      </c>
      <c r="I149" s="32">
        <v>0</v>
      </c>
      <c r="J149" s="33">
        <f t="shared" si="52"/>
        <v>0</v>
      </c>
      <c r="K149" s="53"/>
      <c r="L149" s="33">
        <f>+K149*F149</f>
        <v>0</v>
      </c>
      <c r="M149" s="32">
        <v>1</v>
      </c>
      <c r="N149" s="159">
        <f t="shared" si="55"/>
        <v>5259504</v>
      </c>
      <c r="O149" s="101">
        <v>1</v>
      </c>
      <c r="P149" s="161">
        <f t="shared" si="46"/>
        <v>5259504</v>
      </c>
      <c r="Q149" s="65">
        <v>1</v>
      </c>
      <c r="R149" s="79">
        <f t="shared" si="53"/>
        <v>1</v>
      </c>
      <c r="S149" s="79">
        <v>1</v>
      </c>
      <c r="T149" s="79">
        <f t="shared" si="44"/>
        <v>0</v>
      </c>
      <c r="U149" s="79"/>
      <c r="V149" s="64"/>
      <c r="W149" s="64" t="e">
        <f>G149+I149+#REF!+O149</f>
        <v>#REF!</v>
      </c>
      <c r="X149" s="152" t="e">
        <f>H149+J149+#REF!+P149</f>
        <v>#REF!</v>
      </c>
      <c r="Y149" s="79"/>
      <c r="Z149" s="64"/>
      <c r="AA149" s="12">
        <f t="shared" si="42"/>
        <v>5259504</v>
      </c>
      <c r="AB149" s="87">
        <f t="shared" si="43"/>
        <v>0</v>
      </c>
      <c r="AC149" s="13" t="e">
        <f>G149+I149+#REF!+O149</f>
        <v>#REF!</v>
      </c>
      <c r="AD149" s="64">
        <v>1</v>
      </c>
      <c r="AE149" s="64" t="e">
        <f t="shared" si="45"/>
        <v>#REF!</v>
      </c>
      <c r="AU149" s="64">
        <f t="shared" si="54"/>
        <v>1</v>
      </c>
    </row>
    <row r="150" spans="1:47" s="3" customFormat="1" ht="15" customHeight="1">
      <c r="A150" s="8" t="s">
        <v>26</v>
      </c>
      <c r="B150" s="20" t="s">
        <v>35</v>
      </c>
      <c r="C150" s="23" t="s">
        <v>240</v>
      </c>
      <c r="D150" s="24"/>
      <c r="E150" s="42">
        <v>0.05</v>
      </c>
      <c r="F150" s="25">
        <f t="shared" si="50"/>
        <v>1753168</v>
      </c>
      <c r="G150" s="32">
        <v>0</v>
      </c>
      <c r="H150" s="33">
        <f t="shared" si="51"/>
        <v>0</v>
      </c>
      <c r="I150" s="32">
        <v>0</v>
      </c>
      <c r="J150" s="33">
        <f t="shared" si="52"/>
        <v>0</v>
      </c>
      <c r="K150" s="53">
        <v>0</v>
      </c>
      <c r="L150" s="33">
        <f t="shared" ref="L150:L154" si="56">+K150*$F150</f>
        <v>0</v>
      </c>
      <c r="M150" s="32">
        <v>1</v>
      </c>
      <c r="N150" s="159">
        <f t="shared" si="55"/>
        <v>1753168</v>
      </c>
      <c r="O150" s="101">
        <v>1</v>
      </c>
      <c r="P150" s="161">
        <f t="shared" si="46"/>
        <v>1753168</v>
      </c>
      <c r="Q150" s="65">
        <v>1</v>
      </c>
      <c r="R150" s="79">
        <f t="shared" si="53"/>
        <v>1</v>
      </c>
      <c r="S150" s="79">
        <v>1</v>
      </c>
      <c r="T150" s="79">
        <f t="shared" si="44"/>
        <v>0</v>
      </c>
      <c r="U150" s="79"/>
      <c r="V150" s="64"/>
      <c r="W150" s="64" t="e">
        <f>G150+I150+#REF!+O150</f>
        <v>#REF!</v>
      </c>
      <c r="X150" s="152" t="e">
        <f>H150+J150+#REF!+P150</f>
        <v>#REF!</v>
      </c>
      <c r="Y150" s="79"/>
      <c r="Z150" s="64"/>
      <c r="AA150" s="12">
        <f t="shared" si="42"/>
        <v>1753168</v>
      </c>
      <c r="AB150" s="87">
        <f t="shared" si="43"/>
        <v>0</v>
      </c>
      <c r="AC150" s="13" t="e">
        <f>G150+I150+#REF!+O150</f>
        <v>#REF!</v>
      </c>
      <c r="AD150" s="64">
        <v>1</v>
      </c>
      <c r="AE150" s="64" t="e">
        <f t="shared" si="45"/>
        <v>#REF!</v>
      </c>
      <c r="AU150" s="64">
        <f t="shared" si="54"/>
        <v>1</v>
      </c>
    </row>
    <row r="151" spans="1:47" s="3" customFormat="1" ht="15" customHeight="1">
      <c r="A151" s="8" t="s">
        <v>26</v>
      </c>
      <c r="B151" s="20" t="s">
        <v>37</v>
      </c>
      <c r="C151" s="23" t="s">
        <v>241</v>
      </c>
      <c r="D151" s="24"/>
      <c r="E151" s="42">
        <v>0.15</v>
      </c>
      <c r="F151" s="25">
        <f t="shared" si="50"/>
        <v>5259504</v>
      </c>
      <c r="G151" s="32">
        <v>0</v>
      </c>
      <c r="H151" s="33">
        <f t="shared" si="51"/>
        <v>0</v>
      </c>
      <c r="I151" s="32">
        <v>0</v>
      </c>
      <c r="J151" s="33">
        <f t="shared" si="52"/>
        <v>0</v>
      </c>
      <c r="K151" s="53">
        <v>0</v>
      </c>
      <c r="L151" s="33">
        <f>F151*K151</f>
        <v>0</v>
      </c>
      <c r="M151" s="32">
        <v>1</v>
      </c>
      <c r="N151" s="159">
        <f t="shared" si="55"/>
        <v>5259504</v>
      </c>
      <c r="O151" s="101">
        <v>1</v>
      </c>
      <c r="P151" s="161">
        <f t="shared" si="46"/>
        <v>5259504</v>
      </c>
      <c r="Q151" s="65">
        <v>1</v>
      </c>
      <c r="R151" s="79">
        <f t="shared" si="53"/>
        <v>1</v>
      </c>
      <c r="S151" s="79">
        <v>1</v>
      </c>
      <c r="T151" s="79">
        <f t="shared" si="44"/>
        <v>0</v>
      </c>
      <c r="U151" s="79"/>
      <c r="V151" s="64"/>
      <c r="W151" s="64" t="e">
        <f>G151+I151+#REF!+O151</f>
        <v>#REF!</v>
      </c>
      <c r="X151" s="152" t="e">
        <f>H151+J151+#REF!+P151</f>
        <v>#REF!</v>
      </c>
      <c r="Y151" s="79"/>
      <c r="Z151" s="64"/>
      <c r="AA151" s="12">
        <f t="shared" si="42"/>
        <v>5259504</v>
      </c>
      <c r="AB151" s="87">
        <f t="shared" si="43"/>
        <v>0</v>
      </c>
      <c r="AC151" s="13" t="e">
        <f>G151+I151+#REF!+O151</f>
        <v>#REF!</v>
      </c>
      <c r="AD151" s="64">
        <v>1</v>
      </c>
      <c r="AE151" s="64" t="e">
        <f t="shared" si="45"/>
        <v>#REF!</v>
      </c>
      <c r="AU151" s="64">
        <f t="shared" si="54"/>
        <v>1</v>
      </c>
    </row>
    <row r="152" spans="1:47" s="3" customFormat="1" ht="15" customHeight="1">
      <c r="A152" s="8" t="s">
        <v>26</v>
      </c>
      <c r="B152" s="20" t="s">
        <v>39</v>
      </c>
      <c r="C152" s="23" t="s">
        <v>242</v>
      </c>
      <c r="D152" s="24"/>
      <c r="E152" s="42">
        <v>0.05</v>
      </c>
      <c r="F152" s="25">
        <f t="shared" si="50"/>
        <v>1753168</v>
      </c>
      <c r="G152" s="32">
        <v>0</v>
      </c>
      <c r="H152" s="33">
        <f t="shared" si="51"/>
        <v>0</v>
      </c>
      <c r="I152" s="32">
        <v>0</v>
      </c>
      <c r="J152" s="33">
        <f t="shared" si="52"/>
        <v>0</v>
      </c>
      <c r="K152" s="53">
        <v>0</v>
      </c>
      <c r="L152" s="33">
        <f t="shared" si="56"/>
        <v>0</v>
      </c>
      <c r="M152" s="32">
        <v>1</v>
      </c>
      <c r="N152" s="159">
        <f t="shared" si="55"/>
        <v>1753168</v>
      </c>
      <c r="O152" s="101">
        <v>1</v>
      </c>
      <c r="P152" s="161">
        <f t="shared" si="46"/>
        <v>1753168</v>
      </c>
      <c r="Q152" s="65">
        <v>1</v>
      </c>
      <c r="R152" s="79">
        <f t="shared" si="53"/>
        <v>1</v>
      </c>
      <c r="S152" s="79">
        <v>1</v>
      </c>
      <c r="T152" s="79">
        <f t="shared" si="44"/>
        <v>0</v>
      </c>
      <c r="U152" s="79"/>
      <c r="V152" s="64"/>
      <c r="W152" s="64" t="e">
        <f>G152+I152+#REF!+O152</f>
        <v>#REF!</v>
      </c>
      <c r="X152" s="152" t="e">
        <f>H152+J152+#REF!+P152</f>
        <v>#REF!</v>
      </c>
      <c r="Y152" s="79"/>
      <c r="Z152" s="64"/>
      <c r="AA152" s="12">
        <f t="shared" si="42"/>
        <v>1753168</v>
      </c>
      <c r="AB152" s="87">
        <f t="shared" si="43"/>
        <v>0</v>
      </c>
      <c r="AC152" s="13" t="e">
        <f>G152+I152+#REF!+O152</f>
        <v>#REF!</v>
      </c>
      <c r="AD152" s="64">
        <v>1</v>
      </c>
      <c r="AE152" s="64" t="e">
        <f t="shared" si="45"/>
        <v>#REF!</v>
      </c>
      <c r="AU152" s="64">
        <f t="shared" si="54"/>
        <v>1</v>
      </c>
    </row>
    <row r="153" spans="1:47" s="3" customFormat="1" ht="15" customHeight="1">
      <c r="A153" s="8" t="s">
        <v>26</v>
      </c>
      <c r="B153" s="20" t="s">
        <v>41</v>
      </c>
      <c r="C153" s="23" t="s">
        <v>243</v>
      </c>
      <c r="D153" s="24"/>
      <c r="E153" s="42">
        <v>0.1</v>
      </c>
      <c r="F153" s="25">
        <f t="shared" si="50"/>
        <v>3506336</v>
      </c>
      <c r="G153" s="32">
        <v>0</v>
      </c>
      <c r="H153" s="33">
        <f t="shared" si="51"/>
        <v>0</v>
      </c>
      <c r="I153" s="32">
        <v>0</v>
      </c>
      <c r="J153" s="33">
        <f t="shared" si="52"/>
        <v>0</v>
      </c>
      <c r="K153" s="53">
        <v>0</v>
      </c>
      <c r="L153" s="33">
        <f t="shared" si="56"/>
        <v>0</v>
      </c>
      <c r="M153" s="32">
        <v>1</v>
      </c>
      <c r="N153" s="159">
        <f t="shared" si="55"/>
        <v>3506336</v>
      </c>
      <c r="O153" s="101">
        <v>1</v>
      </c>
      <c r="P153" s="161">
        <f t="shared" si="46"/>
        <v>3506336</v>
      </c>
      <c r="Q153" s="65">
        <v>1</v>
      </c>
      <c r="R153" s="79">
        <f t="shared" si="53"/>
        <v>1</v>
      </c>
      <c r="S153" s="79">
        <v>0.95</v>
      </c>
      <c r="T153" s="79">
        <f t="shared" si="44"/>
        <v>0</v>
      </c>
      <c r="U153" s="79"/>
      <c r="V153" s="64"/>
      <c r="W153" s="64" t="e">
        <f>G153+I153+#REF!+O153</f>
        <v>#REF!</v>
      </c>
      <c r="X153" s="152" t="e">
        <f>H153+J153+#REF!+P153</f>
        <v>#REF!</v>
      </c>
      <c r="Y153" s="79"/>
      <c r="Z153" s="64"/>
      <c r="AA153" s="12">
        <f t="shared" si="42"/>
        <v>3506336</v>
      </c>
      <c r="AB153" s="87">
        <f t="shared" si="43"/>
        <v>0</v>
      </c>
      <c r="AC153" s="13" t="e">
        <f>G153+I153+#REF!+O153</f>
        <v>#REF!</v>
      </c>
      <c r="AD153" s="64">
        <v>0</v>
      </c>
      <c r="AE153" s="64" t="e">
        <f t="shared" si="45"/>
        <v>#REF!</v>
      </c>
      <c r="AU153" s="64">
        <f t="shared" si="54"/>
        <v>1</v>
      </c>
    </row>
    <row r="154" spans="1:47" s="3" customFormat="1" ht="15" customHeight="1">
      <c r="A154" s="8" t="s">
        <v>26</v>
      </c>
      <c r="B154" s="20" t="s">
        <v>43</v>
      </c>
      <c r="C154" s="168" t="s">
        <v>244</v>
      </c>
      <c r="D154" s="24"/>
      <c r="E154" s="32">
        <v>0.05</v>
      </c>
      <c r="F154" s="25">
        <f t="shared" si="50"/>
        <v>1753168</v>
      </c>
      <c r="G154" s="32">
        <v>0</v>
      </c>
      <c r="H154" s="33">
        <f t="shared" si="51"/>
        <v>0</v>
      </c>
      <c r="I154" s="32">
        <v>0</v>
      </c>
      <c r="J154" s="33">
        <f t="shared" si="52"/>
        <v>0</v>
      </c>
      <c r="K154" s="53">
        <v>0</v>
      </c>
      <c r="L154" s="33">
        <f t="shared" si="56"/>
        <v>0</v>
      </c>
      <c r="M154" s="32">
        <v>1</v>
      </c>
      <c r="N154" s="159">
        <f t="shared" si="55"/>
        <v>1753168</v>
      </c>
      <c r="O154" s="101">
        <v>0.85</v>
      </c>
      <c r="P154" s="161">
        <f t="shared" si="46"/>
        <v>1490192.8</v>
      </c>
      <c r="Q154" s="65">
        <v>1</v>
      </c>
      <c r="R154" s="79">
        <f t="shared" si="53"/>
        <v>0.85</v>
      </c>
      <c r="S154" s="79">
        <v>0.4</v>
      </c>
      <c r="T154" s="79">
        <f t="shared" si="44"/>
        <v>0.15000000000000002</v>
      </c>
      <c r="U154" s="161">
        <f>T154*F154</f>
        <v>262975.2</v>
      </c>
      <c r="V154" s="64"/>
      <c r="W154" s="64" t="e">
        <f>G154+I154+#REF!+O154</f>
        <v>#REF!</v>
      </c>
      <c r="X154" s="152" t="e">
        <f>H154+J154+#REF!+P154</f>
        <v>#REF!</v>
      </c>
      <c r="Y154" s="79"/>
      <c r="Z154" s="64"/>
      <c r="AA154" s="12">
        <f t="shared" si="42"/>
        <v>1753168</v>
      </c>
      <c r="AB154" s="87">
        <f t="shared" si="43"/>
        <v>0</v>
      </c>
      <c r="AC154" s="13" t="e">
        <f>G154+I154+#REF!+O154</f>
        <v>#REF!</v>
      </c>
      <c r="AD154" s="64">
        <v>0</v>
      </c>
      <c r="AE154" s="64" t="e">
        <f t="shared" si="45"/>
        <v>#REF!</v>
      </c>
      <c r="AU154" s="64">
        <f t="shared" si="54"/>
        <v>1</v>
      </c>
    </row>
    <row r="155" spans="1:47" s="3" customFormat="1" ht="15" customHeight="1">
      <c r="A155" s="8"/>
      <c r="B155" s="93" t="s">
        <v>245</v>
      </c>
      <c r="C155" s="94" t="s">
        <v>246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32">
        <v>0</v>
      </c>
      <c r="N155" s="159"/>
      <c r="O155" s="101"/>
      <c r="P155" s="161">
        <f t="shared" si="46"/>
        <v>0</v>
      </c>
      <c r="Q155" s="65"/>
      <c r="R155" s="32">
        <f>G155+I155+K155+M155</f>
        <v>0</v>
      </c>
      <c r="S155" s="32">
        <v>0</v>
      </c>
      <c r="T155" s="79">
        <f t="shared" si="44"/>
        <v>0</v>
      </c>
      <c r="U155" s="79"/>
      <c r="V155" s="64"/>
      <c r="W155" s="64" t="e">
        <f>G155+I155+#REF!+O155</f>
        <v>#REF!</v>
      </c>
      <c r="X155" s="152" t="e">
        <f>H155+J155+#REF!+P155</f>
        <v>#REF!</v>
      </c>
      <c r="Y155" s="79"/>
      <c r="Z155" s="64"/>
      <c r="AA155" s="12">
        <f t="shared" si="42"/>
        <v>0</v>
      </c>
      <c r="AB155" s="87">
        <f t="shared" si="43"/>
        <v>0</v>
      </c>
      <c r="AC155" s="13" t="e">
        <f>G155+I155+#REF!+O155</f>
        <v>#REF!</v>
      </c>
      <c r="AD155" s="64">
        <v>0</v>
      </c>
      <c r="AE155" s="64" t="e">
        <f t="shared" si="45"/>
        <v>#REF!</v>
      </c>
    </row>
    <row r="156" spans="1:47" s="3" customFormat="1" ht="15" customHeight="1">
      <c r="A156" s="8"/>
      <c r="B156" s="20"/>
      <c r="C156" s="94" t="s">
        <v>247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32">
        <v>0</v>
      </c>
      <c r="N156" s="159"/>
      <c r="O156" s="101"/>
      <c r="P156" s="161">
        <f t="shared" si="46"/>
        <v>0</v>
      </c>
      <c r="Q156" s="65"/>
      <c r="R156" s="32">
        <f>G156+I156+K156+M156</f>
        <v>0</v>
      </c>
      <c r="S156" s="32">
        <v>0</v>
      </c>
      <c r="T156" s="79">
        <f t="shared" si="44"/>
        <v>0</v>
      </c>
      <c r="U156" s="79"/>
      <c r="V156" s="64"/>
      <c r="W156" s="64" t="e">
        <f>G156+I156+#REF!+O156</f>
        <v>#REF!</v>
      </c>
      <c r="X156" s="152" t="e">
        <f>H156+J156+#REF!+P156</f>
        <v>#REF!</v>
      </c>
      <c r="Y156" s="79"/>
      <c r="Z156" s="64"/>
      <c r="AA156" s="12">
        <f t="shared" si="42"/>
        <v>0</v>
      </c>
      <c r="AB156" s="87">
        <f t="shared" si="43"/>
        <v>0</v>
      </c>
      <c r="AC156" s="13" t="e">
        <f>G156+I156+#REF!+O156</f>
        <v>#REF!</v>
      </c>
      <c r="AD156" s="64">
        <v>0</v>
      </c>
      <c r="AE156" s="64" t="e">
        <f t="shared" si="45"/>
        <v>#REF!</v>
      </c>
    </row>
    <row r="157" spans="1:47" s="3" customFormat="1" ht="15" customHeight="1">
      <c r="A157" s="8" t="s">
        <v>89</v>
      </c>
      <c r="B157" s="20"/>
      <c r="C157" s="95" t="s">
        <v>248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32">
        <v>0</v>
      </c>
      <c r="N157" s="159">
        <f>+M157*F157</f>
        <v>0</v>
      </c>
      <c r="O157" s="101"/>
      <c r="P157" s="161">
        <f t="shared" si="46"/>
        <v>0</v>
      </c>
      <c r="Q157" s="65">
        <v>1</v>
      </c>
      <c r="R157" s="79">
        <f>G157+I157+K157+O157</f>
        <v>1</v>
      </c>
      <c r="S157" s="79">
        <v>1</v>
      </c>
      <c r="T157" s="79">
        <f t="shared" si="44"/>
        <v>0</v>
      </c>
      <c r="U157" s="79"/>
      <c r="V157" s="64"/>
      <c r="W157" s="64" t="e">
        <f>G157+I157+#REF!+O157</f>
        <v>#REF!</v>
      </c>
      <c r="X157" s="152" t="e">
        <f>H157+J157+#REF!+P157</f>
        <v>#REF!</v>
      </c>
      <c r="Y157" s="79"/>
      <c r="Z157" s="64"/>
      <c r="AA157" s="12">
        <f t="shared" si="42"/>
        <v>23055360</v>
      </c>
      <c r="AB157" s="87">
        <f t="shared" si="43"/>
        <v>0</v>
      </c>
      <c r="AC157" s="13" t="e">
        <f>G157+I157+#REF!+O157</f>
        <v>#REF!</v>
      </c>
      <c r="AD157" s="64">
        <v>1</v>
      </c>
      <c r="AE157" s="64" t="e">
        <f t="shared" si="45"/>
        <v>#REF!</v>
      </c>
      <c r="AU157" s="64">
        <f>G157+I157+K157+M157</f>
        <v>1</v>
      </c>
    </row>
    <row r="158" spans="1:47" s="3" customFormat="1" ht="15" customHeight="1">
      <c r="A158" s="8" t="s">
        <v>89</v>
      </c>
      <c r="B158" s="20"/>
      <c r="C158" s="169" t="s">
        <v>249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32">
        <v>0.94</v>
      </c>
      <c r="N158" s="159">
        <f>+M158*F158</f>
        <v>4063507.1999999997</v>
      </c>
      <c r="O158" s="101">
        <v>0.89</v>
      </c>
      <c r="P158" s="161">
        <f t="shared" si="46"/>
        <v>3847363.2</v>
      </c>
      <c r="Q158" s="65">
        <v>1</v>
      </c>
      <c r="R158" s="79">
        <v>1</v>
      </c>
      <c r="S158" s="79">
        <v>0.90999999999999992</v>
      </c>
      <c r="T158" s="79">
        <f t="shared" si="44"/>
        <v>0</v>
      </c>
      <c r="U158" s="161">
        <f>T158*F158</f>
        <v>0</v>
      </c>
      <c r="V158" s="64"/>
      <c r="W158" s="64" t="e">
        <f>G158+I158+#REF!+O158</f>
        <v>#REF!</v>
      </c>
      <c r="X158" s="152" t="e">
        <f>H158+J158+#REF!+P158</f>
        <v>#REF!</v>
      </c>
      <c r="Y158" s="79"/>
      <c r="Z158" s="64"/>
      <c r="AA158" s="12">
        <f t="shared" si="42"/>
        <v>4322880</v>
      </c>
      <c r="AB158" s="87">
        <f t="shared" si="43"/>
        <v>0</v>
      </c>
      <c r="AC158" s="13" t="e">
        <f>G158+I158+#REF!+O158</f>
        <v>#REF!</v>
      </c>
      <c r="AD158" s="64">
        <v>0.06</v>
      </c>
      <c r="AE158" s="64" t="e">
        <f t="shared" si="45"/>
        <v>#REF!</v>
      </c>
      <c r="AU158" s="64">
        <f>G158+I158+K158+M158</f>
        <v>1</v>
      </c>
    </row>
    <row r="159" spans="1:47" s="3" customFormat="1" ht="15" customHeight="1">
      <c r="A159" s="8" t="s">
        <v>89</v>
      </c>
      <c r="B159" s="20"/>
      <c r="C159" s="169" t="s">
        <v>250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32">
        <v>1</v>
      </c>
      <c r="N159" s="159">
        <f>+M159*F159</f>
        <v>1440960</v>
      </c>
      <c r="O159" s="101">
        <v>0.9</v>
      </c>
      <c r="P159" s="161">
        <f t="shared" si="46"/>
        <v>1296864</v>
      </c>
      <c r="Q159" s="65">
        <v>1</v>
      </c>
      <c r="R159" s="79">
        <f>G159+I159+K159+O159</f>
        <v>0.9</v>
      </c>
      <c r="S159" s="79">
        <v>0.6</v>
      </c>
      <c r="T159" s="79">
        <f t="shared" si="44"/>
        <v>9.9999999999999978E-2</v>
      </c>
      <c r="U159" s="161">
        <f>T159*F159</f>
        <v>144095.99999999997</v>
      </c>
      <c r="V159" s="64"/>
      <c r="W159" s="64" t="e">
        <f>G159+I159+#REF!+O159</f>
        <v>#REF!</v>
      </c>
      <c r="X159" s="152" t="e">
        <f>H159+J159+#REF!+P159</f>
        <v>#REF!</v>
      </c>
      <c r="Y159" s="79"/>
      <c r="Z159" s="64"/>
      <c r="AA159" s="12">
        <f t="shared" si="42"/>
        <v>1440960</v>
      </c>
      <c r="AB159" s="87">
        <f t="shared" si="43"/>
        <v>0</v>
      </c>
      <c r="AC159" s="13" t="e">
        <f>G159+I159+#REF!+O159</f>
        <v>#REF!</v>
      </c>
      <c r="AD159" s="64">
        <v>0</v>
      </c>
      <c r="AE159" s="64" t="e">
        <f t="shared" si="45"/>
        <v>#REF!</v>
      </c>
      <c r="AU159" s="64">
        <f>G159+I159+K159+M159</f>
        <v>1</v>
      </c>
    </row>
    <row r="160" spans="1:47" s="3" customFormat="1" ht="15" customHeight="1">
      <c r="A160" s="8"/>
      <c r="B160" s="20"/>
      <c r="C160" s="95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32">
        <v>0</v>
      </c>
      <c r="N160" s="159"/>
      <c r="O160" s="101"/>
      <c r="P160" s="161">
        <f t="shared" si="46"/>
        <v>0</v>
      </c>
      <c r="Q160" s="65"/>
      <c r="R160" s="32">
        <f>G160+I160+K160+M160</f>
        <v>0</v>
      </c>
      <c r="S160" s="32">
        <v>0</v>
      </c>
      <c r="T160" s="79">
        <f t="shared" si="44"/>
        <v>0</v>
      </c>
      <c r="U160" s="79"/>
      <c r="V160" s="64"/>
      <c r="W160" s="64" t="e">
        <f>G160+I160+#REF!+O160</f>
        <v>#REF!</v>
      </c>
      <c r="X160" s="152" t="e">
        <f>H160+J160+#REF!+P160</f>
        <v>#REF!</v>
      </c>
      <c r="Y160" s="79"/>
      <c r="Z160" s="64"/>
      <c r="AA160" s="12">
        <f t="shared" si="42"/>
        <v>0</v>
      </c>
      <c r="AB160" s="87">
        <f t="shared" si="43"/>
        <v>0</v>
      </c>
      <c r="AC160" s="13" t="e">
        <f>G160+I160+#REF!+O160</f>
        <v>#REF!</v>
      </c>
      <c r="AD160" s="64">
        <v>0</v>
      </c>
      <c r="AE160" s="64" t="e">
        <f t="shared" si="45"/>
        <v>#REF!</v>
      </c>
    </row>
    <row r="161" spans="1:47" s="3" customFormat="1" ht="15" customHeight="1">
      <c r="A161" s="8"/>
      <c r="B161" s="20"/>
      <c r="C161" s="94" t="s">
        <v>251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32">
        <v>0</v>
      </c>
      <c r="N161" s="159"/>
      <c r="O161" s="101"/>
      <c r="P161" s="161">
        <f t="shared" si="46"/>
        <v>0</v>
      </c>
      <c r="Q161" s="65"/>
      <c r="R161" s="32">
        <f>G161+I161+K161+M161</f>
        <v>0</v>
      </c>
      <c r="S161" s="32">
        <v>0</v>
      </c>
      <c r="T161" s="79">
        <f t="shared" si="44"/>
        <v>0</v>
      </c>
      <c r="U161" s="79"/>
      <c r="V161" s="64"/>
      <c r="W161" s="64" t="e">
        <f>G161+I161+#REF!+O161</f>
        <v>#REF!</v>
      </c>
      <c r="X161" s="152" t="e">
        <f>H161+J161+#REF!+P161</f>
        <v>#REF!</v>
      </c>
      <c r="Y161" s="79"/>
      <c r="Z161" s="64"/>
      <c r="AA161" s="12">
        <f t="shared" si="42"/>
        <v>0</v>
      </c>
      <c r="AB161" s="87">
        <f t="shared" si="43"/>
        <v>0</v>
      </c>
      <c r="AC161" s="13" t="e">
        <f>G161+I161+#REF!+O161</f>
        <v>#REF!</v>
      </c>
      <c r="AD161" s="64">
        <v>0</v>
      </c>
      <c r="AE161" s="64" t="e">
        <f t="shared" si="45"/>
        <v>#REF!</v>
      </c>
    </row>
    <row r="162" spans="1:47" s="3" customFormat="1" ht="15" customHeight="1">
      <c r="A162" s="8" t="s">
        <v>89</v>
      </c>
      <c r="B162" s="20"/>
      <c r="C162" s="95" t="s">
        <v>248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32">
        <v>0</v>
      </c>
      <c r="N162" s="159"/>
      <c r="O162" s="101"/>
      <c r="P162" s="161">
        <f t="shared" si="46"/>
        <v>0</v>
      </c>
      <c r="Q162" s="65">
        <v>1</v>
      </c>
      <c r="R162" s="79">
        <f>G162+I162+K162+O162</f>
        <v>1</v>
      </c>
      <c r="S162" s="79">
        <v>1</v>
      </c>
      <c r="T162" s="79">
        <f t="shared" si="44"/>
        <v>0</v>
      </c>
      <c r="U162" s="79"/>
      <c r="V162" s="64"/>
      <c r="W162" s="64" t="e">
        <f>G162+I162+#REF!+O162</f>
        <v>#REF!</v>
      </c>
      <c r="X162" s="152" t="e">
        <f>H162+J162+#REF!+P162</f>
        <v>#REF!</v>
      </c>
      <c r="Y162" s="79"/>
      <c r="Z162" s="64"/>
      <c r="AA162" s="12">
        <f t="shared" si="42"/>
        <v>6148096</v>
      </c>
      <c r="AB162" s="87">
        <f t="shared" si="43"/>
        <v>0</v>
      </c>
      <c r="AC162" s="13" t="e">
        <f>G162+I162+#REF!+O162</f>
        <v>#REF!</v>
      </c>
      <c r="AD162" s="64">
        <v>1</v>
      </c>
      <c r="AE162" s="64" t="e">
        <f t="shared" si="45"/>
        <v>#REF!</v>
      </c>
      <c r="AU162" s="64">
        <f>G162+I162+K162+M162</f>
        <v>1</v>
      </c>
    </row>
    <row r="163" spans="1:47" s="3" customFormat="1" ht="15" customHeight="1">
      <c r="A163" s="8" t="s">
        <v>89</v>
      </c>
      <c r="B163" s="20"/>
      <c r="C163" s="95" t="s">
        <v>249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32">
        <v>1</v>
      </c>
      <c r="N163" s="159">
        <f>+M163*F163</f>
        <v>1152768</v>
      </c>
      <c r="O163" s="101">
        <v>1</v>
      </c>
      <c r="P163" s="161">
        <f t="shared" si="46"/>
        <v>1152768</v>
      </c>
      <c r="Q163" s="65">
        <v>1</v>
      </c>
      <c r="R163" s="79">
        <f>G163+I163+K163+O163</f>
        <v>1</v>
      </c>
      <c r="S163" s="79">
        <v>1</v>
      </c>
      <c r="T163" s="79">
        <f t="shared" si="44"/>
        <v>0</v>
      </c>
      <c r="U163" s="79"/>
      <c r="V163" s="64"/>
      <c r="W163" s="64" t="e">
        <f>G163+I163+#REF!+O163</f>
        <v>#REF!</v>
      </c>
      <c r="X163" s="152" t="e">
        <f>H163+J163+#REF!+P163</f>
        <v>#REF!</v>
      </c>
      <c r="Y163" s="79"/>
      <c r="Z163" s="64"/>
      <c r="AA163" s="12">
        <f t="shared" si="42"/>
        <v>1152768</v>
      </c>
      <c r="AB163" s="87">
        <f t="shared" si="43"/>
        <v>0</v>
      </c>
      <c r="AC163" s="13" t="e">
        <f>G163+I163+#REF!+O163</f>
        <v>#REF!</v>
      </c>
      <c r="AD163" s="64">
        <v>0</v>
      </c>
      <c r="AE163" s="64" t="e">
        <f t="shared" si="45"/>
        <v>#REF!</v>
      </c>
      <c r="AU163" s="64">
        <f>G163+I163+K163+M163</f>
        <v>1</v>
      </c>
    </row>
    <row r="164" spans="1:47" s="3" customFormat="1" ht="15" customHeight="1">
      <c r="A164" s="8" t="s">
        <v>89</v>
      </c>
      <c r="B164" s="20"/>
      <c r="C164" s="95" t="s">
        <v>250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32">
        <v>1</v>
      </c>
      <c r="N164" s="159">
        <f>+M164*F164</f>
        <v>384256</v>
      </c>
      <c r="O164" s="101">
        <v>1</v>
      </c>
      <c r="P164" s="161">
        <f t="shared" si="46"/>
        <v>384256</v>
      </c>
      <c r="Q164" s="65">
        <v>1</v>
      </c>
      <c r="R164" s="79">
        <f>G164+I164+K164+O164</f>
        <v>1</v>
      </c>
      <c r="S164" s="79">
        <v>1</v>
      </c>
      <c r="T164" s="79">
        <f t="shared" si="44"/>
        <v>0</v>
      </c>
      <c r="U164" s="79"/>
      <c r="V164" s="64"/>
      <c r="W164" s="64" t="e">
        <f>G164+I164+#REF!+O164</f>
        <v>#REF!</v>
      </c>
      <c r="X164" s="152" t="e">
        <f>H164+J164+#REF!+P164</f>
        <v>#REF!</v>
      </c>
      <c r="Y164" s="79"/>
      <c r="Z164" s="64"/>
      <c r="AA164" s="12">
        <f t="shared" si="42"/>
        <v>384256</v>
      </c>
      <c r="AB164" s="87">
        <f t="shared" si="43"/>
        <v>0</v>
      </c>
      <c r="AC164" s="13" t="e">
        <f>G164+I164+#REF!+O164</f>
        <v>#REF!</v>
      </c>
      <c r="AD164" s="64">
        <v>0</v>
      </c>
      <c r="AE164" s="64" t="e">
        <f t="shared" si="45"/>
        <v>#REF!</v>
      </c>
      <c r="AU164" s="64">
        <f>G164+I164+K164+M164</f>
        <v>1</v>
      </c>
    </row>
    <row r="165" spans="1:47" s="3" customFormat="1" ht="15" customHeight="1">
      <c r="A165" s="8"/>
      <c r="B165" s="20"/>
      <c r="C165" s="95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32">
        <v>0</v>
      </c>
      <c r="N165" s="159"/>
      <c r="O165" s="163"/>
      <c r="P165" s="161">
        <f>O166*F165</f>
        <v>0</v>
      </c>
      <c r="Q165" s="65"/>
      <c r="R165" s="32">
        <f>G165+I165+K165+M165</f>
        <v>0</v>
      </c>
      <c r="S165" s="32">
        <v>0</v>
      </c>
      <c r="T165" s="79">
        <f t="shared" si="44"/>
        <v>0</v>
      </c>
      <c r="U165" s="79"/>
      <c r="V165" s="64"/>
      <c r="W165" s="64" t="e">
        <f>G165+I165+#REF!+O165</f>
        <v>#REF!</v>
      </c>
      <c r="X165" s="152" t="e">
        <f>H165+J165+#REF!+P165</f>
        <v>#REF!</v>
      </c>
      <c r="Y165" s="79"/>
      <c r="Z165" s="64"/>
      <c r="AA165" s="12">
        <f t="shared" si="42"/>
        <v>0</v>
      </c>
      <c r="AB165" s="87">
        <f t="shared" si="43"/>
        <v>0</v>
      </c>
      <c r="AC165" s="13" t="e">
        <f>G165+I165+#REF!+O166</f>
        <v>#REF!</v>
      </c>
      <c r="AD165" s="64">
        <v>0</v>
      </c>
      <c r="AE165" s="64" t="e">
        <f t="shared" si="45"/>
        <v>#REF!</v>
      </c>
    </row>
    <row r="166" spans="1:47" s="3" customFormat="1" ht="15" customHeight="1">
      <c r="A166" s="8"/>
      <c r="B166" s="20"/>
      <c r="C166" s="94" t="s">
        <v>252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32">
        <v>0</v>
      </c>
      <c r="N166" s="159"/>
      <c r="O166" s="101"/>
      <c r="P166" s="161"/>
      <c r="Q166" s="65"/>
      <c r="R166" s="32">
        <f>G166+I166+K166+M166</f>
        <v>0</v>
      </c>
      <c r="S166" s="32">
        <v>0</v>
      </c>
      <c r="T166" s="79">
        <f t="shared" si="44"/>
        <v>0</v>
      </c>
      <c r="U166" s="79"/>
      <c r="V166" s="64"/>
      <c r="W166" s="64" t="e">
        <f>G166+I166+#REF!+O166</f>
        <v>#REF!</v>
      </c>
      <c r="X166" s="152" t="e">
        <f>H166+J166+#REF!+P166</f>
        <v>#REF!</v>
      </c>
      <c r="Y166" s="79"/>
      <c r="Z166" s="64"/>
      <c r="AA166" s="12">
        <f t="shared" si="42"/>
        <v>0</v>
      </c>
      <c r="AB166" s="87">
        <f t="shared" si="43"/>
        <v>0</v>
      </c>
      <c r="AC166" s="13" t="e">
        <f>G166+I166+#REF!+#REF!</f>
        <v>#REF!</v>
      </c>
      <c r="AD166" s="64">
        <v>0</v>
      </c>
      <c r="AE166" s="64" t="e">
        <f t="shared" si="45"/>
        <v>#REF!</v>
      </c>
    </row>
    <row r="167" spans="1:47" s="3" customFormat="1" ht="15" customHeight="1">
      <c r="A167" s="8" t="s">
        <v>89</v>
      </c>
      <c r="B167" s="20"/>
      <c r="C167" s="95" t="s">
        <v>248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32">
        <v>0.5</v>
      </c>
      <c r="N167" s="159">
        <f>F167*M167</f>
        <v>2497664</v>
      </c>
      <c r="O167" s="101">
        <v>0.5</v>
      </c>
      <c r="P167" s="161">
        <f t="shared" ref="P167:P214" si="57">O167*F167</f>
        <v>2497664</v>
      </c>
      <c r="Q167" s="65">
        <v>1</v>
      </c>
      <c r="R167" s="79">
        <f>G167+I167+K167+O167</f>
        <v>1</v>
      </c>
      <c r="S167" s="79">
        <v>0.9</v>
      </c>
      <c r="T167" s="79">
        <f t="shared" si="44"/>
        <v>0</v>
      </c>
      <c r="U167" s="79"/>
      <c r="V167" s="64"/>
      <c r="W167" s="64" t="e">
        <f>G167+I167+#REF!+O167</f>
        <v>#REF!</v>
      </c>
      <c r="X167" s="152" t="e">
        <f>H167+J167+#REF!+P167</f>
        <v>#REF!</v>
      </c>
      <c r="Y167" s="79">
        <v>0.6</v>
      </c>
      <c r="Z167" s="64"/>
      <c r="AA167" s="12">
        <f t="shared" si="42"/>
        <v>4995328</v>
      </c>
      <c r="AB167" s="87">
        <f t="shared" si="43"/>
        <v>0</v>
      </c>
      <c r="AC167" s="13" t="e">
        <f>G167+I167+#REF!+O167</f>
        <v>#REF!</v>
      </c>
      <c r="AD167" s="64">
        <v>0.5</v>
      </c>
      <c r="AE167" s="64" t="e">
        <f t="shared" si="45"/>
        <v>#REF!</v>
      </c>
    </row>
    <row r="168" spans="1:47" s="3" customFormat="1" ht="15" customHeight="1">
      <c r="A168" s="8" t="s">
        <v>89</v>
      </c>
      <c r="B168" s="20"/>
      <c r="C168" s="169" t="s">
        <v>249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32">
        <v>1</v>
      </c>
      <c r="N168" s="159">
        <f>+M168*F168</f>
        <v>936624</v>
      </c>
      <c r="O168" s="101">
        <v>0.95</v>
      </c>
      <c r="P168" s="161">
        <f t="shared" si="57"/>
        <v>889792.79999999993</v>
      </c>
      <c r="Q168" s="65">
        <v>1</v>
      </c>
      <c r="R168" s="79">
        <f>G168+I168+K168+O168</f>
        <v>0.95</v>
      </c>
      <c r="S168" s="79">
        <v>0.9</v>
      </c>
      <c r="T168" s="79">
        <f t="shared" si="44"/>
        <v>5.0000000000000044E-2</v>
      </c>
      <c r="U168" s="161">
        <f>T168*F168</f>
        <v>46831.200000000041</v>
      </c>
      <c r="V168" s="64"/>
      <c r="W168" s="64" t="e">
        <f>G168+I168+#REF!+O168</f>
        <v>#REF!</v>
      </c>
      <c r="X168" s="152" t="e">
        <f>H168+J168+#REF!+P168</f>
        <v>#REF!</v>
      </c>
      <c r="Y168" s="79"/>
      <c r="Z168" s="64"/>
      <c r="AA168" s="12">
        <f t="shared" si="42"/>
        <v>936624</v>
      </c>
      <c r="AB168" s="87">
        <f t="shared" si="43"/>
        <v>0</v>
      </c>
      <c r="AC168" s="13" t="e">
        <f>G168+I168+#REF!+O168</f>
        <v>#REF!</v>
      </c>
      <c r="AD168" s="64">
        <v>0</v>
      </c>
      <c r="AE168" s="64" t="e">
        <f t="shared" si="45"/>
        <v>#REF!</v>
      </c>
      <c r="AU168" s="64">
        <f>G168+I168+K168+M168</f>
        <v>1</v>
      </c>
    </row>
    <row r="169" spans="1:47" s="3" customFormat="1" ht="15" customHeight="1">
      <c r="A169" s="8" t="s">
        <v>89</v>
      </c>
      <c r="B169" s="20"/>
      <c r="C169" s="169" t="s">
        <v>250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32">
        <v>1</v>
      </c>
      <c r="N169" s="159">
        <f>+M169*F169</f>
        <v>312208</v>
      </c>
      <c r="O169" s="101">
        <v>0.95</v>
      </c>
      <c r="P169" s="161">
        <f t="shared" si="57"/>
        <v>296597.59999999998</v>
      </c>
      <c r="Q169" s="65">
        <v>1</v>
      </c>
      <c r="R169" s="79">
        <f>G169+I169+K169+O169</f>
        <v>0.95</v>
      </c>
      <c r="S169" s="79">
        <v>0.8</v>
      </c>
      <c r="T169" s="79">
        <f t="shared" si="44"/>
        <v>5.0000000000000044E-2</v>
      </c>
      <c r="U169" s="161">
        <f>T169*F169</f>
        <v>15610.400000000014</v>
      </c>
      <c r="V169" s="64"/>
      <c r="W169" s="64" t="e">
        <f>G169+I169+#REF!+O169</f>
        <v>#REF!</v>
      </c>
      <c r="X169" s="152" t="e">
        <f>H169+J169+#REF!+P169</f>
        <v>#REF!</v>
      </c>
      <c r="Y169" s="79">
        <v>0.6</v>
      </c>
      <c r="Z169" s="64"/>
      <c r="AA169" s="12">
        <f t="shared" si="42"/>
        <v>312208</v>
      </c>
      <c r="AB169" s="87">
        <f t="shared" si="43"/>
        <v>0</v>
      </c>
      <c r="AC169" s="13" t="e">
        <f>G169+I169+#REF!+O169</f>
        <v>#REF!</v>
      </c>
      <c r="AD169" s="64">
        <v>0</v>
      </c>
      <c r="AE169" s="64" t="e">
        <f t="shared" si="45"/>
        <v>#REF!</v>
      </c>
      <c r="AU169" s="64">
        <f>G169+I169+K169+M169</f>
        <v>1</v>
      </c>
    </row>
    <row r="170" spans="1:47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32">
        <v>0</v>
      </c>
      <c r="N170" s="159"/>
      <c r="O170" s="101"/>
      <c r="P170" s="161">
        <f t="shared" si="57"/>
        <v>0</v>
      </c>
      <c r="Q170" s="62"/>
      <c r="R170" s="79">
        <f>G170+I170+K170+M170</f>
        <v>0</v>
      </c>
      <c r="S170" s="79">
        <v>0</v>
      </c>
      <c r="T170" s="79">
        <f t="shared" si="44"/>
        <v>0</v>
      </c>
      <c r="U170" s="79"/>
      <c r="V170" s="64"/>
      <c r="W170" s="64" t="e">
        <f>G170+I170+#REF!+O170</f>
        <v>#REF!</v>
      </c>
      <c r="X170" s="152" t="e">
        <f>H170+J170+#REF!+P170</f>
        <v>#REF!</v>
      </c>
      <c r="Y170" s="79"/>
      <c r="Z170" s="64"/>
      <c r="AA170" s="15">
        <f t="shared" si="42"/>
        <v>0</v>
      </c>
      <c r="AB170" s="80">
        <f t="shared" si="43"/>
        <v>0</v>
      </c>
      <c r="AC170" s="13" t="e">
        <f>G170+I170+#REF!+O170</f>
        <v>#REF!</v>
      </c>
      <c r="AD170" s="64">
        <v>0</v>
      </c>
      <c r="AE170" s="64" t="e">
        <f t="shared" si="45"/>
        <v>#REF!</v>
      </c>
    </row>
    <row r="171" spans="1:47" s="4" customFormat="1" ht="21.95" customHeight="1">
      <c r="A171" s="36"/>
      <c r="B171" s="37" t="s">
        <v>253</v>
      </c>
      <c r="C171" s="38" t="s">
        <v>254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40">
        <v>0</v>
      </c>
      <c r="N171" s="40"/>
      <c r="O171" s="57"/>
      <c r="P171" s="58">
        <f t="shared" si="57"/>
        <v>0</v>
      </c>
      <c r="Q171" s="67"/>
      <c r="R171" s="83">
        <f>G171+I171+K171+M171</f>
        <v>0</v>
      </c>
      <c r="S171" s="83">
        <v>0</v>
      </c>
      <c r="T171" s="79">
        <f t="shared" si="44"/>
        <v>0</v>
      </c>
      <c r="U171" s="79"/>
      <c r="V171" s="68"/>
      <c r="W171" s="68" t="e">
        <f>G171+I171+#REF!+O171</f>
        <v>#REF!</v>
      </c>
      <c r="X171" s="152" t="e">
        <f>H171+J171+#REF!+P171</f>
        <v>#REF!</v>
      </c>
      <c r="Y171" s="83"/>
      <c r="Z171" s="68"/>
      <c r="AA171" s="84">
        <f t="shared" si="42"/>
        <v>0</v>
      </c>
      <c r="AB171" s="85">
        <f t="shared" si="43"/>
        <v>0</v>
      </c>
      <c r="AC171" s="86" t="e">
        <f>G171+I171+#REF!+O171</f>
        <v>#REF!</v>
      </c>
      <c r="AD171" s="68">
        <v>0</v>
      </c>
      <c r="AE171" s="64" t="e">
        <f t="shared" si="45"/>
        <v>#REF!</v>
      </c>
    </row>
    <row r="172" spans="1:47" s="3" customFormat="1" ht="15" customHeight="1">
      <c r="A172" s="8" t="s">
        <v>26</v>
      </c>
      <c r="B172" s="20" t="s">
        <v>18</v>
      </c>
      <c r="C172" s="23" t="s">
        <v>235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58">+G172*F172</f>
        <v>0</v>
      </c>
      <c r="I172" s="32">
        <v>0</v>
      </c>
      <c r="J172" s="33"/>
      <c r="K172" s="53">
        <v>1</v>
      </c>
      <c r="L172" s="33">
        <f t="shared" ref="L172:L178" si="59">+K172*F172</f>
        <v>480320</v>
      </c>
      <c r="M172" s="32">
        <v>0</v>
      </c>
      <c r="N172" s="33">
        <f>F172*M172</f>
        <v>0</v>
      </c>
      <c r="O172" s="42"/>
      <c r="P172" s="49">
        <f t="shared" si="57"/>
        <v>0</v>
      </c>
      <c r="Q172" s="65">
        <v>1</v>
      </c>
      <c r="R172" s="79">
        <f t="shared" ref="R172:R179" si="60">G172+I172+K172+O172</f>
        <v>1</v>
      </c>
      <c r="S172" s="79">
        <v>1</v>
      </c>
      <c r="T172" s="79">
        <f t="shared" si="44"/>
        <v>0</v>
      </c>
      <c r="U172" s="79"/>
      <c r="V172" s="64"/>
      <c r="W172" s="64" t="e">
        <f>G172+I172+#REF!+O172</f>
        <v>#REF!</v>
      </c>
      <c r="X172" s="152" t="e">
        <f>H172+J172+#REF!+P172</f>
        <v>#REF!</v>
      </c>
      <c r="Y172" s="79"/>
      <c r="Z172" s="64"/>
      <c r="AA172" s="12">
        <f t="shared" si="42"/>
        <v>480320</v>
      </c>
      <c r="AB172" s="87">
        <f t="shared" si="43"/>
        <v>0</v>
      </c>
      <c r="AC172" s="13" t="e">
        <f>G172+I172+#REF!+O172</f>
        <v>#REF!</v>
      </c>
      <c r="AD172" s="64">
        <v>1</v>
      </c>
      <c r="AE172" s="64" t="e">
        <f t="shared" si="45"/>
        <v>#REF!</v>
      </c>
      <c r="AU172" s="64">
        <f t="shared" ref="AU172:AU179" si="61">G172+I172+K172+M172</f>
        <v>1</v>
      </c>
    </row>
    <row r="173" spans="1:47" s="3" customFormat="1" ht="15" customHeight="1">
      <c r="A173" s="8" t="s">
        <v>26</v>
      </c>
      <c r="B173" s="20" t="s">
        <v>18</v>
      </c>
      <c r="C173" s="23" t="s">
        <v>236</v>
      </c>
      <c r="D173" s="24"/>
      <c r="E173" s="42">
        <v>0.05</v>
      </c>
      <c r="F173" s="25">
        <f t="shared" ref="F173:F179" si="62">+E173*$D$171</f>
        <v>960640</v>
      </c>
      <c r="G173" s="32">
        <v>0</v>
      </c>
      <c r="H173" s="33">
        <f t="shared" si="58"/>
        <v>0</v>
      </c>
      <c r="I173" s="32">
        <v>0</v>
      </c>
      <c r="J173" s="33"/>
      <c r="K173" s="53">
        <v>1</v>
      </c>
      <c r="L173" s="33">
        <f t="shared" si="59"/>
        <v>960640</v>
      </c>
      <c r="M173" s="32">
        <v>0</v>
      </c>
      <c r="N173" s="33">
        <f>+M173*F173</f>
        <v>0</v>
      </c>
      <c r="O173" s="42"/>
      <c r="P173" s="49">
        <f t="shared" si="57"/>
        <v>0</v>
      </c>
      <c r="Q173" s="65">
        <v>1</v>
      </c>
      <c r="R173" s="79">
        <f t="shared" si="60"/>
        <v>1</v>
      </c>
      <c r="S173" s="79">
        <v>1</v>
      </c>
      <c r="T173" s="79">
        <f t="shared" si="44"/>
        <v>0</v>
      </c>
      <c r="U173" s="79"/>
      <c r="V173" s="64"/>
      <c r="W173" s="64" t="e">
        <f>G173+I173+#REF!+O173</f>
        <v>#REF!</v>
      </c>
      <c r="X173" s="152" t="e">
        <f>H173+J173+#REF!+P173</f>
        <v>#REF!</v>
      </c>
      <c r="Y173" s="79"/>
      <c r="Z173" s="64"/>
      <c r="AA173" s="12">
        <f t="shared" si="42"/>
        <v>960640</v>
      </c>
      <c r="AB173" s="87">
        <f t="shared" si="43"/>
        <v>0</v>
      </c>
      <c r="AC173" s="13" t="e">
        <f>G173+I173+#REF!+O173</f>
        <v>#REF!</v>
      </c>
      <c r="AD173" s="64">
        <v>1</v>
      </c>
      <c r="AE173" s="64" t="e">
        <f t="shared" si="45"/>
        <v>#REF!</v>
      </c>
      <c r="AU173" s="64">
        <f t="shared" si="61"/>
        <v>1</v>
      </c>
    </row>
    <row r="174" spans="1:47" s="3" customFormat="1" ht="15" customHeight="1">
      <c r="A174" s="8" t="s">
        <v>26</v>
      </c>
      <c r="B174" s="20" t="s">
        <v>20</v>
      </c>
      <c r="C174" s="23" t="s">
        <v>255</v>
      </c>
      <c r="D174" s="24"/>
      <c r="E174" s="42">
        <v>7.4999999999999997E-2</v>
      </c>
      <c r="F174" s="25">
        <f t="shared" si="62"/>
        <v>1440960</v>
      </c>
      <c r="G174" s="32">
        <v>0</v>
      </c>
      <c r="H174" s="33">
        <f t="shared" si="58"/>
        <v>0</v>
      </c>
      <c r="I174" s="32">
        <v>0</v>
      </c>
      <c r="J174" s="33">
        <f>+I174*$F174</f>
        <v>0</v>
      </c>
      <c r="K174" s="53">
        <v>1</v>
      </c>
      <c r="L174" s="33">
        <f t="shared" si="59"/>
        <v>1440960</v>
      </c>
      <c r="M174" s="32">
        <v>0</v>
      </c>
      <c r="N174" s="33">
        <f>+M174*F174</f>
        <v>0</v>
      </c>
      <c r="O174" s="42"/>
      <c r="P174" s="49">
        <f t="shared" si="57"/>
        <v>0</v>
      </c>
      <c r="Q174" s="65">
        <v>1</v>
      </c>
      <c r="R174" s="79">
        <f t="shared" si="60"/>
        <v>1</v>
      </c>
      <c r="S174" s="79">
        <v>1</v>
      </c>
      <c r="T174" s="79">
        <f t="shared" si="44"/>
        <v>0</v>
      </c>
      <c r="U174" s="79"/>
      <c r="V174" s="64"/>
      <c r="W174" s="64" t="e">
        <f>G174+I174+#REF!+O174</f>
        <v>#REF!</v>
      </c>
      <c r="X174" s="152" t="e">
        <f>H174+J174+#REF!+P174</f>
        <v>#REF!</v>
      </c>
      <c r="Y174" s="79"/>
      <c r="Z174" s="64"/>
      <c r="AA174" s="12">
        <f t="shared" si="42"/>
        <v>1440960</v>
      </c>
      <c r="AB174" s="87">
        <f t="shared" si="43"/>
        <v>0</v>
      </c>
      <c r="AC174" s="13" t="e">
        <f>G174+I174+#REF!+O174</f>
        <v>#REF!</v>
      </c>
      <c r="AD174" s="64">
        <v>1</v>
      </c>
      <c r="AE174" s="64" t="e">
        <f t="shared" si="45"/>
        <v>#REF!</v>
      </c>
      <c r="AU174" s="64">
        <f t="shared" si="61"/>
        <v>1</v>
      </c>
    </row>
    <row r="175" spans="1:47" s="3" customFormat="1" ht="15" customHeight="1">
      <c r="A175" s="8" t="s">
        <v>26</v>
      </c>
      <c r="B175" s="20" t="s">
        <v>29</v>
      </c>
      <c r="C175" s="23" t="s">
        <v>238</v>
      </c>
      <c r="D175" s="24"/>
      <c r="E175" s="42">
        <v>0.1</v>
      </c>
      <c r="F175" s="25">
        <f t="shared" si="62"/>
        <v>1921280</v>
      </c>
      <c r="G175" s="32">
        <v>0</v>
      </c>
      <c r="H175" s="33">
        <f t="shared" si="58"/>
        <v>0</v>
      </c>
      <c r="I175" s="32">
        <v>0</v>
      </c>
      <c r="J175" s="33">
        <f t="shared" ref="J175:J178" si="63">+I175*$F175</f>
        <v>0</v>
      </c>
      <c r="K175" s="53">
        <v>0.15</v>
      </c>
      <c r="L175" s="33">
        <f t="shared" si="59"/>
        <v>288192</v>
      </c>
      <c r="M175" s="32">
        <v>0.85</v>
      </c>
      <c r="N175" s="33">
        <f>F175*M175</f>
        <v>1633088</v>
      </c>
      <c r="O175" s="42">
        <v>0.85</v>
      </c>
      <c r="P175" s="49">
        <f t="shared" si="57"/>
        <v>1633088</v>
      </c>
      <c r="Q175" s="65">
        <v>1</v>
      </c>
      <c r="R175" s="79">
        <f t="shared" si="60"/>
        <v>1</v>
      </c>
      <c r="S175" s="79">
        <v>1</v>
      </c>
      <c r="T175" s="79">
        <f t="shared" si="44"/>
        <v>0</v>
      </c>
      <c r="U175" s="79"/>
      <c r="V175" s="64"/>
      <c r="W175" s="64" t="e">
        <f>G175+I175+#REF!+O175</f>
        <v>#REF!</v>
      </c>
      <c r="X175" s="152" t="e">
        <f>H175+J175+#REF!+P175</f>
        <v>#REF!</v>
      </c>
      <c r="Y175" s="79"/>
      <c r="Z175" s="64"/>
      <c r="AA175" s="12">
        <f t="shared" si="42"/>
        <v>1921280</v>
      </c>
      <c r="AB175" s="87">
        <f t="shared" si="43"/>
        <v>0</v>
      </c>
      <c r="AC175" s="13" t="e">
        <f>G175+I175+#REF!+O175</f>
        <v>#REF!</v>
      </c>
      <c r="AD175" s="64">
        <v>1</v>
      </c>
      <c r="AE175" s="64" t="e">
        <f t="shared" si="45"/>
        <v>#REF!</v>
      </c>
      <c r="AU175" s="64">
        <f t="shared" si="61"/>
        <v>1</v>
      </c>
    </row>
    <row r="176" spans="1:47" s="3" customFormat="1" ht="15" customHeight="1">
      <c r="A176" s="8" t="s">
        <v>26</v>
      </c>
      <c r="B176" s="20" t="s">
        <v>31</v>
      </c>
      <c r="C176" s="23" t="s">
        <v>239</v>
      </c>
      <c r="D176" s="24"/>
      <c r="E176" s="42">
        <v>0.1</v>
      </c>
      <c r="F176" s="25">
        <f t="shared" si="62"/>
        <v>1921280</v>
      </c>
      <c r="G176" s="32">
        <v>0</v>
      </c>
      <c r="H176" s="33">
        <f t="shared" si="58"/>
        <v>0</v>
      </c>
      <c r="I176" s="32">
        <v>0</v>
      </c>
      <c r="J176" s="33">
        <f t="shared" si="63"/>
        <v>0</v>
      </c>
      <c r="K176" s="53">
        <v>0</v>
      </c>
      <c r="L176" s="33">
        <f t="shared" si="59"/>
        <v>0</v>
      </c>
      <c r="M176" s="32">
        <v>1</v>
      </c>
      <c r="N176" s="33">
        <f>+M176*F176</f>
        <v>1921280</v>
      </c>
      <c r="O176" s="42">
        <v>1</v>
      </c>
      <c r="P176" s="49">
        <f t="shared" si="57"/>
        <v>1921280</v>
      </c>
      <c r="Q176" s="65">
        <v>1</v>
      </c>
      <c r="R176" s="79">
        <f t="shared" si="60"/>
        <v>1</v>
      </c>
      <c r="S176" s="79">
        <v>1</v>
      </c>
      <c r="T176" s="79">
        <f t="shared" si="44"/>
        <v>0</v>
      </c>
      <c r="U176" s="79"/>
      <c r="V176" s="64"/>
      <c r="W176" s="64" t="e">
        <f>G176+I176+#REF!+O176</f>
        <v>#REF!</v>
      </c>
      <c r="X176" s="152" t="e">
        <f>H176+J176+#REF!+P176</f>
        <v>#REF!</v>
      </c>
      <c r="Y176" s="79"/>
      <c r="Z176" s="64"/>
      <c r="AA176" s="12">
        <f t="shared" si="42"/>
        <v>1921280</v>
      </c>
      <c r="AB176" s="87">
        <f t="shared" si="43"/>
        <v>0</v>
      </c>
      <c r="AC176" s="13" t="e">
        <f>G176+I176+#REF!+O176</f>
        <v>#REF!</v>
      </c>
      <c r="AD176" s="64">
        <v>1</v>
      </c>
      <c r="AE176" s="64" t="e">
        <f t="shared" si="45"/>
        <v>#REF!</v>
      </c>
      <c r="AU176" s="64">
        <f t="shared" si="61"/>
        <v>1</v>
      </c>
    </row>
    <row r="177" spans="1:47" s="3" customFormat="1" ht="15" customHeight="1">
      <c r="A177" s="8" t="s">
        <v>26</v>
      </c>
      <c r="B177" s="20" t="s">
        <v>33</v>
      </c>
      <c r="C177" s="23" t="s">
        <v>256</v>
      </c>
      <c r="D177" s="24"/>
      <c r="E177" s="42">
        <v>0.05</v>
      </c>
      <c r="F177" s="25">
        <f t="shared" si="62"/>
        <v>960640</v>
      </c>
      <c r="G177" s="32">
        <v>0</v>
      </c>
      <c r="H177" s="33">
        <f t="shared" si="58"/>
        <v>0</v>
      </c>
      <c r="I177" s="32">
        <v>0</v>
      </c>
      <c r="J177" s="33">
        <f t="shared" si="63"/>
        <v>0</v>
      </c>
      <c r="K177" s="53">
        <v>0</v>
      </c>
      <c r="L177" s="33">
        <f t="shared" si="59"/>
        <v>0</v>
      </c>
      <c r="M177" s="32">
        <v>1</v>
      </c>
      <c r="N177" s="33">
        <f>+M177*F177</f>
        <v>960640</v>
      </c>
      <c r="O177" s="42">
        <v>1</v>
      </c>
      <c r="P177" s="49">
        <f t="shared" si="57"/>
        <v>960640</v>
      </c>
      <c r="Q177" s="65">
        <v>1</v>
      </c>
      <c r="R177" s="79">
        <f t="shared" si="60"/>
        <v>1</v>
      </c>
      <c r="S177" s="79">
        <v>1</v>
      </c>
      <c r="T177" s="79">
        <f t="shared" si="44"/>
        <v>0</v>
      </c>
      <c r="U177" s="79"/>
      <c r="V177" s="64"/>
      <c r="W177" s="64" t="e">
        <f>G177+I177+#REF!+O177</f>
        <v>#REF!</v>
      </c>
      <c r="X177" s="152" t="e">
        <f>H177+J177+#REF!+P177</f>
        <v>#REF!</v>
      </c>
      <c r="Y177" s="79"/>
      <c r="Z177" s="64"/>
      <c r="AA177" s="12">
        <f t="shared" si="42"/>
        <v>960640</v>
      </c>
      <c r="AB177" s="87">
        <f t="shared" si="43"/>
        <v>0</v>
      </c>
      <c r="AC177" s="13" t="e">
        <f>G177+I177+#REF!+O177</f>
        <v>#REF!</v>
      </c>
      <c r="AD177" s="64">
        <v>1</v>
      </c>
      <c r="AE177" s="64" t="e">
        <f t="shared" si="45"/>
        <v>#REF!</v>
      </c>
      <c r="AU177" s="64">
        <f t="shared" si="61"/>
        <v>1</v>
      </c>
    </row>
    <row r="178" spans="1:47" s="3" customFormat="1" ht="15" customHeight="1">
      <c r="A178" s="8" t="s">
        <v>26</v>
      </c>
      <c r="B178" s="20" t="s">
        <v>35</v>
      </c>
      <c r="C178" s="23" t="s">
        <v>257</v>
      </c>
      <c r="D178" s="24"/>
      <c r="E178" s="42">
        <v>7.4999999999999997E-2</v>
      </c>
      <c r="F178" s="25">
        <f t="shared" si="62"/>
        <v>1440960</v>
      </c>
      <c r="G178" s="32">
        <v>0</v>
      </c>
      <c r="H178" s="33">
        <f t="shared" si="58"/>
        <v>0</v>
      </c>
      <c r="I178" s="32">
        <v>0</v>
      </c>
      <c r="J178" s="33">
        <f t="shared" si="63"/>
        <v>0</v>
      </c>
      <c r="K178" s="53">
        <v>0</v>
      </c>
      <c r="L178" s="33">
        <f t="shared" si="59"/>
        <v>0</v>
      </c>
      <c r="M178" s="32">
        <v>1</v>
      </c>
      <c r="N178" s="33">
        <f>+M178*F178</f>
        <v>1440960</v>
      </c>
      <c r="O178" s="42">
        <v>1</v>
      </c>
      <c r="P178" s="49">
        <f t="shared" si="57"/>
        <v>1440960</v>
      </c>
      <c r="Q178" s="65">
        <v>1</v>
      </c>
      <c r="R178" s="79">
        <f t="shared" si="60"/>
        <v>1</v>
      </c>
      <c r="S178" s="79">
        <v>1</v>
      </c>
      <c r="T178" s="79">
        <f t="shared" si="44"/>
        <v>0</v>
      </c>
      <c r="U178" s="79"/>
      <c r="V178" s="64"/>
      <c r="W178" s="64" t="e">
        <f>G178+I178+#REF!+O178</f>
        <v>#REF!</v>
      </c>
      <c r="X178" s="152" t="e">
        <f>H178+J178+#REF!+P178</f>
        <v>#REF!</v>
      </c>
      <c r="Y178" s="79"/>
      <c r="Z178" s="64"/>
      <c r="AA178" s="12">
        <f t="shared" si="42"/>
        <v>1440960</v>
      </c>
      <c r="AB178" s="87">
        <f t="shared" si="43"/>
        <v>0</v>
      </c>
      <c r="AC178" s="13" t="e">
        <f>G178+I178+#REF!+O178</f>
        <v>#REF!</v>
      </c>
      <c r="AD178" s="64">
        <v>0.8</v>
      </c>
      <c r="AE178" s="64" t="e">
        <f t="shared" si="45"/>
        <v>#REF!</v>
      </c>
      <c r="AU178" s="64">
        <f t="shared" si="61"/>
        <v>1</v>
      </c>
    </row>
    <row r="179" spans="1:47" ht="15" customHeight="1">
      <c r="A179" s="31" t="s">
        <v>26</v>
      </c>
      <c r="B179" s="20" t="s">
        <v>41</v>
      </c>
      <c r="C179" s="23" t="s">
        <v>244</v>
      </c>
      <c r="D179" s="24"/>
      <c r="E179" s="42">
        <v>2.5000000000000001E-2</v>
      </c>
      <c r="F179" s="25">
        <f t="shared" si="62"/>
        <v>480320</v>
      </c>
      <c r="G179" s="32">
        <v>0</v>
      </c>
      <c r="H179" s="33">
        <f t="shared" si="58"/>
        <v>0</v>
      </c>
      <c r="I179" s="32">
        <v>0</v>
      </c>
      <c r="J179" s="33"/>
      <c r="K179" s="53">
        <v>0</v>
      </c>
      <c r="L179" s="33"/>
      <c r="M179" s="32">
        <v>1</v>
      </c>
      <c r="N179" s="33">
        <f>+M179*F179</f>
        <v>480320</v>
      </c>
      <c r="O179" s="42">
        <v>1</v>
      </c>
      <c r="P179" s="49">
        <f t="shared" si="57"/>
        <v>480320</v>
      </c>
      <c r="Q179" s="62">
        <v>1</v>
      </c>
      <c r="R179" s="79">
        <f t="shared" si="60"/>
        <v>1</v>
      </c>
      <c r="S179" s="79">
        <v>1</v>
      </c>
      <c r="T179" s="79">
        <f t="shared" si="44"/>
        <v>0</v>
      </c>
      <c r="U179" s="79"/>
      <c r="V179" s="64"/>
      <c r="W179" s="64" t="e">
        <f>G179+I179+#REF!+O179</f>
        <v>#REF!</v>
      </c>
      <c r="X179" s="152" t="e">
        <f>H179+J179+#REF!+P179</f>
        <v>#REF!</v>
      </c>
      <c r="Y179" s="79"/>
      <c r="Z179" s="64"/>
      <c r="AA179" s="15">
        <f t="shared" si="42"/>
        <v>480320</v>
      </c>
      <c r="AB179" s="80">
        <f t="shared" si="43"/>
        <v>0</v>
      </c>
      <c r="AC179" s="13" t="e">
        <f>G179+I179+#REF!+O179</f>
        <v>#REF!</v>
      </c>
      <c r="AD179" s="64">
        <v>0.5</v>
      </c>
      <c r="AE179" s="64" t="e">
        <f t="shared" si="45"/>
        <v>#REF!</v>
      </c>
      <c r="AU179" s="64">
        <f t="shared" si="61"/>
        <v>1</v>
      </c>
    </row>
    <row r="180" spans="1:47" s="4" customFormat="1" ht="21.95" customHeight="1">
      <c r="A180" s="36"/>
      <c r="B180" s="37" t="s">
        <v>258</v>
      </c>
      <c r="C180" s="38" t="s">
        <v>259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40">
        <v>0</v>
      </c>
      <c r="N180" s="40"/>
      <c r="O180" s="57"/>
      <c r="P180" s="58">
        <f t="shared" si="57"/>
        <v>0</v>
      </c>
      <c r="Q180" s="67"/>
      <c r="R180" s="83">
        <f>G180+I180+K180+M180</f>
        <v>0</v>
      </c>
      <c r="S180" s="83">
        <v>0</v>
      </c>
      <c r="T180" s="79">
        <f t="shared" si="44"/>
        <v>0</v>
      </c>
      <c r="U180" s="79"/>
      <c r="V180" s="68"/>
      <c r="W180" s="68" t="e">
        <f>G180+I180+#REF!+O180</f>
        <v>#REF!</v>
      </c>
      <c r="X180" s="152" t="e">
        <f>H180+J180+#REF!+P180</f>
        <v>#REF!</v>
      </c>
      <c r="Y180" s="83"/>
      <c r="Z180" s="68"/>
      <c r="AA180" s="84">
        <f t="shared" si="42"/>
        <v>0</v>
      </c>
      <c r="AB180" s="85">
        <f t="shared" si="43"/>
        <v>0</v>
      </c>
      <c r="AC180" s="86" t="e">
        <f>G180+I180+#REF!+O180</f>
        <v>#REF!</v>
      </c>
      <c r="AD180" s="68">
        <v>0</v>
      </c>
      <c r="AE180" s="64" t="e">
        <f t="shared" si="45"/>
        <v>#REF!</v>
      </c>
    </row>
    <row r="181" spans="1:47" s="3" customFormat="1" ht="15" customHeight="1">
      <c r="A181" s="31" t="s">
        <v>26</v>
      </c>
      <c r="B181" s="20" t="s">
        <v>18</v>
      </c>
      <c r="C181" s="23" t="s">
        <v>235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64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32">
        <v>1</v>
      </c>
      <c r="N181" s="33">
        <f t="shared" ref="N181:N189" si="65">+M181*F181</f>
        <v>480320</v>
      </c>
      <c r="O181" s="42">
        <v>1</v>
      </c>
      <c r="P181" s="49">
        <f t="shared" si="57"/>
        <v>480320</v>
      </c>
      <c r="Q181" s="62">
        <v>1</v>
      </c>
      <c r="R181" s="79">
        <f t="shared" ref="R181:R189" si="66">G181+I181+K181+O181</f>
        <v>1</v>
      </c>
      <c r="S181" s="79">
        <v>1</v>
      </c>
      <c r="T181" s="79">
        <f t="shared" si="44"/>
        <v>0</v>
      </c>
      <c r="U181" s="79"/>
      <c r="V181" s="64"/>
      <c r="W181" s="64" t="e">
        <f>G181+I181+#REF!+O181</f>
        <v>#REF!</v>
      </c>
      <c r="X181" s="152" t="e">
        <f>H181+J181+#REF!+P181</f>
        <v>#REF!</v>
      </c>
      <c r="Y181" s="79"/>
      <c r="Z181" s="64"/>
      <c r="AA181" s="15">
        <f t="shared" si="42"/>
        <v>480320</v>
      </c>
      <c r="AB181" s="80">
        <f t="shared" si="43"/>
        <v>0</v>
      </c>
      <c r="AC181" s="13" t="e">
        <f>G181+I181+#REF!+O181</f>
        <v>#REF!</v>
      </c>
      <c r="AD181" s="64">
        <v>1</v>
      </c>
      <c r="AE181" s="64" t="e">
        <f t="shared" si="45"/>
        <v>#REF!</v>
      </c>
      <c r="AU181" s="64">
        <f t="shared" ref="AU181:AU189" si="67">G181+I181+K181+M181</f>
        <v>1</v>
      </c>
    </row>
    <row r="182" spans="1:47" s="3" customFormat="1" ht="15" customHeight="1">
      <c r="A182" s="31" t="s">
        <v>26</v>
      </c>
      <c r="B182" s="20" t="s">
        <v>18</v>
      </c>
      <c r="C182" s="23" t="s">
        <v>236</v>
      </c>
      <c r="D182" s="24"/>
      <c r="E182" s="42">
        <v>0.05</v>
      </c>
      <c r="F182" s="25">
        <f t="shared" ref="F182:F189" si="68">+E182*$D$171</f>
        <v>960640</v>
      </c>
      <c r="G182" s="32">
        <v>0</v>
      </c>
      <c r="H182" s="33">
        <f t="shared" si="64"/>
        <v>0</v>
      </c>
      <c r="I182" s="32">
        <v>0</v>
      </c>
      <c r="J182" s="33"/>
      <c r="K182" s="53">
        <v>0</v>
      </c>
      <c r="L182" s="33">
        <f>+K182*F182</f>
        <v>0</v>
      </c>
      <c r="M182" s="32">
        <v>1</v>
      </c>
      <c r="N182" s="33">
        <f t="shared" si="65"/>
        <v>960640</v>
      </c>
      <c r="O182" s="42">
        <v>1</v>
      </c>
      <c r="P182" s="49">
        <f t="shared" si="57"/>
        <v>960640</v>
      </c>
      <c r="Q182" s="62">
        <v>1</v>
      </c>
      <c r="R182" s="79">
        <f t="shared" si="66"/>
        <v>1</v>
      </c>
      <c r="S182" s="79">
        <v>1</v>
      </c>
      <c r="T182" s="79">
        <f t="shared" si="44"/>
        <v>0</v>
      </c>
      <c r="U182" s="79"/>
      <c r="V182" s="64"/>
      <c r="W182" s="64" t="e">
        <f>G182+I182+#REF!+O182</f>
        <v>#REF!</v>
      </c>
      <c r="X182" s="152" t="e">
        <f>H182+J182+#REF!+P182</f>
        <v>#REF!</v>
      </c>
      <c r="Y182" s="79"/>
      <c r="Z182" s="64"/>
      <c r="AA182" s="15">
        <f t="shared" si="42"/>
        <v>960640</v>
      </c>
      <c r="AB182" s="80">
        <f t="shared" si="43"/>
        <v>0</v>
      </c>
      <c r="AC182" s="13" t="e">
        <f>G182+I182+#REF!+O182</f>
        <v>#REF!</v>
      </c>
      <c r="AD182" s="64">
        <v>1</v>
      </c>
      <c r="AE182" s="64" t="e">
        <f t="shared" si="45"/>
        <v>#REF!</v>
      </c>
      <c r="AU182" s="64">
        <f t="shared" si="67"/>
        <v>1</v>
      </c>
    </row>
    <row r="183" spans="1:47" s="3" customFormat="1" ht="15" customHeight="1">
      <c r="A183" s="31" t="s">
        <v>26</v>
      </c>
      <c r="B183" s="20" t="s">
        <v>20</v>
      </c>
      <c r="C183" s="23" t="s">
        <v>260</v>
      </c>
      <c r="D183" s="24"/>
      <c r="E183" s="42">
        <v>7.4999999999999997E-2</v>
      </c>
      <c r="F183" s="25">
        <f t="shared" si="68"/>
        <v>1440960</v>
      </c>
      <c r="G183" s="32">
        <v>0</v>
      </c>
      <c r="H183" s="33">
        <f t="shared" si="64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32">
        <v>1</v>
      </c>
      <c r="N183" s="33">
        <f t="shared" si="65"/>
        <v>1440960</v>
      </c>
      <c r="O183" s="42">
        <v>1</v>
      </c>
      <c r="P183" s="49">
        <f t="shared" si="57"/>
        <v>1440960</v>
      </c>
      <c r="Q183" s="62">
        <v>1</v>
      </c>
      <c r="R183" s="79">
        <f t="shared" si="66"/>
        <v>1</v>
      </c>
      <c r="S183" s="79">
        <v>1</v>
      </c>
      <c r="T183" s="79">
        <f t="shared" si="44"/>
        <v>0</v>
      </c>
      <c r="U183" s="79"/>
      <c r="V183" s="64"/>
      <c r="W183" s="64" t="e">
        <f>G183+I183+#REF!+O183</f>
        <v>#REF!</v>
      </c>
      <c r="X183" s="152" t="e">
        <f>H183+J183+#REF!+P183</f>
        <v>#REF!</v>
      </c>
      <c r="Y183" s="79"/>
      <c r="Z183" s="64"/>
      <c r="AA183" s="15">
        <f t="shared" si="42"/>
        <v>1440960</v>
      </c>
      <c r="AB183" s="80">
        <f t="shared" si="43"/>
        <v>0</v>
      </c>
      <c r="AC183" s="13" t="e">
        <f>G183+I183+#REF!+O183</f>
        <v>#REF!</v>
      </c>
      <c r="AD183" s="64">
        <v>1</v>
      </c>
      <c r="AE183" s="64" t="e">
        <f t="shared" si="45"/>
        <v>#REF!</v>
      </c>
      <c r="AU183" s="64">
        <f t="shared" si="67"/>
        <v>1</v>
      </c>
    </row>
    <row r="184" spans="1:47" ht="15" customHeight="1">
      <c r="A184" s="31" t="s">
        <v>26</v>
      </c>
      <c r="B184" s="20" t="s">
        <v>29</v>
      </c>
      <c r="C184" s="23" t="s">
        <v>241</v>
      </c>
      <c r="D184" s="24"/>
      <c r="E184" s="42">
        <v>0.1</v>
      </c>
      <c r="F184" s="25">
        <f t="shared" si="68"/>
        <v>1921280</v>
      </c>
      <c r="G184" s="32">
        <v>0</v>
      </c>
      <c r="H184" s="33">
        <f t="shared" si="64"/>
        <v>0</v>
      </c>
      <c r="I184" s="32">
        <v>0</v>
      </c>
      <c r="J184" s="33">
        <f t="shared" ref="J184:J187" si="69">+I184*$F184</f>
        <v>0</v>
      </c>
      <c r="K184" s="53">
        <v>0</v>
      </c>
      <c r="L184" s="33">
        <f>+K184*F184</f>
        <v>0</v>
      </c>
      <c r="M184" s="32">
        <v>1</v>
      </c>
      <c r="N184" s="33">
        <f t="shared" si="65"/>
        <v>1921280</v>
      </c>
      <c r="O184" s="42">
        <v>1</v>
      </c>
      <c r="P184" s="49">
        <f t="shared" si="57"/>
        <v>1921280</v>
      </c>
      <c r="Q184" s="62">
        <v>1</v>
      </c>
      <c r="R184" s="79">
        <f t="shared" si="66"/>
        <v>1</v>
      </c>
      <c r="S184" s="79">
        <v>1</v>
      </c>
      <c r="T184" s="79">
        <f t="shared" si="44"/>
        <v>0</v>
      </c>
      <c r="U184" s="79"/>
      <c r="V184" s="64"/>
      <c r="W184" s="64" t="e">
        <f>G184+I184+#REF!+O184</f>
        <v>#REF!</v>
      </c>
      <c r="X184" s="152" t="e">
        <f>H184+J184+#REF!+P184</f>
        <v>#REF!</v>
      </c>
      <c r="Y184" s="79"/>
      <c r="Z184" s="64"/>
      <c r="AA184" s="15">
        <f t="shared" si="42"/>
        <v>1921280</v>
      </c>
      <c r="AB184" s="80">
        <f t="shared" si="43"/>
        <v>0</v>
      </c>
      <c r="AC184" s="13" t="e">
        <f>G184+I184+#REF!+O184</f>
        <v>#REF!</v>
      </c>
      <c r="AD184" s="64">
        <v>1</v>
      </c>
      <c r="AE184" s="64" t="e">
        <f t="shared" si="45"/>
        <v>#REF!</v>
      </c>
      <c r="AU184" s="64">
        <f t="shared" si="67"/>
        <v>1</v>
      </c>
    </row>
    <row r="185" spans="1:47" ht="15" customHeight="1">
      <c r="A185" s="31" t="s">
        <v>26</v>
      </c>
      <c r="B185" s="20" t="s">
        <v>31</v>
      </c>
      <c r="C185" s="23" t="s">
        <v>261</v>
      </c>
      <c r="D185" s="24"/>
      <c r="E185" s="42">
        <v>0.1</v>
      </c>
      <c r="F185" s="25">
        <f t="shared" si="68"/>
        <v>1921280</v>
      </c>
      <c r="G185" s="32">
        <v>0</v>
      </c>
      <c r="H185" s="33">
        <f t="shared" si="64"/>
        <v>0</v>
      </c>
      <c r="I185" s="32">
        <v>0</v>
      </c>
      <c r="J185" s="33">
        <f t="shared" si="69"/>
        <v>0</v>
      </c>
      <c r="K185" s="53">
        <v>0</v>
      </c>
      <c r="L185" s="33">
        <f>+K185*F185</f>
        <v>0</v>
      </c>
      <c r="M185" s="32">
        <v>1</v>
      </c>
      <c r="N185" s="33">
        <f t="shared" si="65"/>
        <v>1921280</v>
      </c>
      <c r="O185" s="42">
        <v>1</v>
      </c>
      <c r="P185" s="49">
        <f t="shared" si="57"/>
        <v>1921280</v>
      </c>
      <c r="Q185" s="62">
        <v>1</v>
      </c>
      <c r="R185" s="79">
        <f t="shared" si="66"/>
        <v>1</v>
      </c>
      <c r="S185" s="79">
        <v>1</v>
      </c>
      <c r="T185" s="79">
        <f t="shared" si="44"/>
        <v>0</v>
      </c>
      <c r="U185" s="79"/>
      <c r="V185" s="64"/>
      <c r="W185" s="64" t="e">
        <f>G185+I185+#REF!+O185</f>
        <v>#REF!</v>
      </c>
      <c r="X185" s="152" t="e">
        <f>H185+J185+#REF!+P185</f>
        <v>#REF!</v>
      </c>
      <c r="Y185" s="79"/>
      <c r="Z185" s="64"/>
      <c r="AA185" s="15">
        <f t="shared" si="42"/>
        <v>1921280</v>
      </c>
      <c r="AB185" s="80">
        <f t="shared" si="43"/>
        <v>0</v>
      </c>
      <c r="AC185" s="13" t="e">
        <f>G185+I185+#REF!+O185</f>
        <v>#REF!</v>
      </c>
      <c r="AD185" s="64">
        <v>1</v>
      </c>
      <c r="AE185" s="64" t="e">
        <f t="shared" si="45"/>
        <v>#REF!</v>
      </c>
      <c r="AU185" s="64">
        <f t="shared" si="67"/>
        <v>1</v>
      </c>
    </row>
    <row r="186" spans="1:47" s="3" customFormat="1" ht="15" customHeight="1">
      <c r="A186" s="8" t="s">
        <v>26</v>
      </c>
      <c r="B186" s="20" t="s">
        <v>33</v>
      </c>
      <c r="C186" s="23" t="s">
        <v>242</v>
      </c>
      <c r="D186" s="24"/>
      <c r="E186" s="42">
        <v>0.05</v>
      </c>
      <c r="F186" s="25">
        <f t="shared" si="68"/>
        <v>960640</v>
      </c>
      <c r="G186" s="32">
        <v>0</v>
      </c>
      <c r="H186" s="33">
        <f t="shared" si="64"/>
        <v>0</v>
      </c>
      <c r="I186" s="32">
        <v>0</v>
      </c>
      <c r="J186" s="33">
        <f t="shared" si="69"/>
        <v>0</v>
      </c>
      <c r="K186" s="53">
        <v>0</v>
      </c>
      <c r="L186" s="33">
        <f>+K186*$F186</f>
        <v>0</v>
      </c>
      <c r="M186" s="32">
        <v>1</v>
      </c>
      <c r="N186" s="33">
        <f t="shared" si="65"/>
        <v>960640</v>
      </c>
      <c r="O186" s="42">
        <v>1</v>
      </c>
      <c r="P186" s="49">
        <f t="shared" si="57"/>
        <v>960640</v>
      </c>
      <c r="Q186" s="65">
        <v>1</v>
      </c>
      <c r="R186" s="79">
        <f t="shared" si="66"/>
        <v>1</v>
      </c>
      <c r="S186" s="79">
        <v>1</v>
      </c>
      <c r="T186" s="79">
        <f t="shared" si="44"/>
        <v>0</v>
      </c>
      <c r="U186" s="79"/>
      <c r="V186" s="64"/>
      <c r="W186" s="64" t="e">
        <f>G186+I186+#REF!+O186</f>
        <v>#REF!</v>
      </c>
      <c r="X186" s="152" t="e">
        <f>H186+J186+#REF!+P186</f>
        <v>#REF!</v>
      </c>
      <c r="Y186" s="79"/>
      <c r="Z186" s="64"/>
      <c r="AA186" s="15">
        <f t="shared" si="42"/>
        <v>960640</v>
      </c>
      <c r="AB186" s="80">
        <f t="shared" si="43"/>
        <v>0</v>
      </c>
      <c r="AC186" s="13" t="e">
        <f>G186+I186+#REF!+O186</f>
        <v>#REF!</v>
      </c>
      <c r="AD186" s="64">
        <v>0</v>
      </c>
      <c r="AE186" s="64" t="e">
        <f t="shared" si="45"/>
        <v>#REF!</v>
      </c>
      <c r="AU186" s="64">
        <f t="shared" si="67"/>
        <v>1</v>
      </c>
    </row>
    <row r="187" spans="1:47" ht="15" customHeight="1">
      <c r="A187" s="31" t="s">
        <v>26</v>
      </c>
      <c r="B187" s="20" t="s">
        <v>35</v>
      </c>
      <c r="C187" s="23" t="s">
        <v>262</v>
      </c>
      <c r="D187" s="24"/>
      <c r="E187" s="42">
        <v>0.05</v>
      </c>
      <c r="F187" s="25">
        <f t="shared" si="68"/>
        <v>960640</v>
      </c>
      <c r="G187" s="32">
        <v>0</v>
      </c>
      <c r="H187" s="33">
        <f t="shared" si="64"/>
        <v>0</v>
      </c>
      <c r="I187" s="32">
        <v>0</v>
      </c>
      <c r="J187" s="33">
        <f t="shared" si="69"/>
        <v>0</v>
      </c>
      <c r="K187" s="53">
        <v>0</v>
      </c>
      <c r="L187" s="33">
        <f>+K187*$F187</f>
        <v>0</v>
      </c>
      <c r="M187" s="32">
        <v>1</v>
      </c>
      <c r="N187" s="33">
        <f t="shared" si="65"/>
        <v>960640</v>
      </c>
      <c r="O187" s="101">
        <v>1</v>
      </c>
      <c r="P187" s="49">
        <f t="shared" si="57"/>
        <v>960640</v>
      </c>
      <c r="Q187" s="62">
        <v>1</v>
      </c>
      <c r="R187" s="79">
        <f t="shared" si="66"/>
        <v>1</v>
      </c>
      <c r="S187" s="79">
        <v>1</v>
      </c>
      <c r="T187" s="79">
        <f t="shared" si="44"/>
        <v>0</v>
      </c>
      <c r="U187" s="79"/>
      <c r="V187" s="64"/>
      <c r="W187" s="64" t="e">
        <f>G187+I187+#REF!+O187</f>
        <v>#REF!</v>
      </c>
      <c r="X187" s="152" t="e">
        <f>H187+J187+#REF!+P187</f>
        <v>#REF!</v>
      </c>
      <c r="Y187" s="79"/>
      <c r="Z187" s="64"/>
      <c r="AA187" s="15">
        <f t="shared" si="42"/>
        <v>960640</v>
      </c>
      <c r="AB187" s="80">
        <f t="shared" si="43"/>
        <v>0</v>
      </c>
      <c r="AC187" s="13" t="e">
        <f>G187+I187+#REF!+O187</f>
        <v>#REF!</v>
      </c>
      <c r="AD187" s="64">
        <v>0</v>
      </c>
      <c r="AE187" s="64" t="e">
        <f t="shared" si="45"/>
        <v>#REF!</v>
      </c>
      <c r="AU187" s="64">
        <f t="shared" si="67"/>
        <v>1</v>
      </c>
    </row>
    <row r="188" spans="1:47" ht="15" customHeight="1">
      <c r="A188" s="31" t="s">
        <v>26</v>
      </c>
      <c r="B188" s="20" t="s">
        <v>41</v>
      </c>
      <c r="C188" s="23" t="s">
        <v>263</v>
      </c>
      <c r="D188" s="24"/>
      <c r="E188" s="42">
        <v>2.5000000000000001E-2</v>
      </c>
      <c r="F188" s="25">
        <f t="shared" si="68"/>
        <v>480320</v>
      </c>
      <c r="G188" s="32">
        <v>0</v>
      </c>
      <c r="H188" s="33">
        <f t="shared" si="64"/>
        <v>0</v>
      </c>
      <c r="I188" s="32">
        <v>0</v>
      </c>
      <c r="J188" s="33"/>
      <c r="K188" s="53">
        <v>0</v>
      </c>
      <c r="L188" s="33">
        <f>+K188*$F188</f>
        <v>0</v>
      </c>
      <c r="M188" s="32">
        <v>1</v>
      </c>
      <c r="N188" s="33">
        <f t="shared" si="65"/>
        <v>480320</v>
      </c>
      <c r="O188" s="101">
        <v>1</v>
      </c>
      <c r="P188" s="49">
        <f t="shared" si="57"/>
        <v>480320</v>
      </c>
      <c r="Q188" s="62">
        <v>1</v>
      </c>
      <c r="R188" s="79">
        <f t="shared" si="66"/>
        <v>1</v>
      </c>
      <c r="S188" s="79">
        <v>1</v>
      </c>
      <c r="T188" s="79">
        <f t="shared" si="44"/>
        <v>0</v>
      </c>
      <c r="U188" s="79"/>
      <c r="V188" s="64"/>
      <c r="W188" s="64" t="e">
        <f>G188+I188+#REF!+O188</f>
        <v>#REF!</v>
      </c>
      <c r="X188" s="152" t="e">
        <f>H188+J188+#REF!+P188</f>
        <v>#REF!</v>
      </c>
      <c r="Y188" s="79"/>
      <c r="Z188" s="64"/>
      <c r="AA188" s="15">
        <f t="shared" si="42"/>
        <v>480320</v>
      </c>
      <c r="AB188" s="80">
        <f t="shared" si="43"/>
        <v>0</v>
      </c>
      <c r="AC188" s="13" t="e">
        <f>G188+I188+#REF!+O188</f>
        <v>#REF!</v>
      </c>
      <c r="AD188" s="64">
        <v>0</v>
      </c>
      <c r="AE188" s="64" t="e">
        <f t="shared" si="45"/>
        <v>#REF!</v>
      </c>
      <c r="AU188" s="64">
        <f t="shared" si="67"/>
        <v>1</v>
      </c>
    </row>
    <row r="189" spans="1:47" ht="15" customHeight="1">
      <c r="A189" s="31" t="s">
        <v>26</v>
      </c>
      <c r="B189" s="20" t="s">
        <v>43</v>
      </c>
      <c r="C189" s="168" t="s">
        <v>244</v>
      </c>
      <c r="D189" s="24"/>
      <c r="E189" s="42">
        <v>2.5000000000000001E-2</v>
      </c>
      <c r="F189" s="25">
        <f t="shared" si="68"/>
        <v>480320</v>
      </c>
      <c r="G189" s="32">
        <v>0</v>
      </c>
      <c r="H189" s="33">
        <f t="shared" si="64"/>
        <v>0</v>
      </c>
      <c r="I189" s="32">
        <v>0</v>
      </c>
      <c r="J189" s="33"/>
      <c r="K189" s="53">
        <v>0</v>
      </c>
      <c r="L189" s="33"/>
      <c r="M189" s="32">
        <v>1</v>
      </c>
      <c r="N189" s="33">
        <f t="shared" si="65"/>
        <v>480320</v>
      </c>
      <c r="O189" s="101">
        <v>0.85</v>
      </c>
      <c r="P189" s="49">
        <f t="shared" si="57"/>
        <v>408272</v>
      </c>
      <c r="Q189" s="62">
        <v>1</v>
      </c>
      <c r="R189" s="79">
        <f t="shared" si="66"/>
        <v>0.85</v>
      </c>
      <c r="S189" s="79">
        <v>0.4</v>
      </c>
      <c r="T189" s="79">
        <f t="shared" si="44"/>
        <v>0.15000000000000002</v>
      </c>
      <c r="U189" s="161">
        <f>T189*F189</f>
        <v>72048.000000000015</v>
      </c>
      <c r="V189" s="64"/>
      <c r="W189" s="64" t="e">
        <f>G189+I189+#REF!+O189</f>
        <v>#REF!</v>
      </c>
      <c r="X189" s="152" t="e">
        <f>H189+J189+#REF!+P189</f>
        <v>#REF!</v>
      </c>
      <c r="Y189" s="79"/>
      <c r="Z189" s="64"/>
      <c r="AA189" s="15">
        <f t="shared" si="42"/>
        <v>480320</v>
      </c>
      <c r="AB189" s="80">
        <f t="shared" si="43"/>
        <v>0</v>
      </c>
      <c r="AC189" s="13" t="e">
        <f>G189+I189+#REF!+O189</f>
        <v>#REF!</v>
      </c>
      <c r="AD189" s="64">
        <v>0</v>
      </c>
      <c r="AE189" s="64" t="e">
        <f t="shared" si="45"/>
        <v>#REF!</v>
      </c>
      <c r="AU189" s="64">
        <f t="shared" si="67"/>
        <v>1</v>
      </c>
    </row>
    <row r="190" spans="1:47" ht="15" customHeight="1">
      <c r="B190" s="20" t="s">
        <v>233</v>
      </c>
      <c r="C190" s="94" t="s">
        <v>246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32">
        <v>0</v>
      </c>
      <c r="N190" s="33"/>
      <c r="O190" s="101"/>
      <c r="P190" s="49">
        <f t="shared" si="57"/>
        <v>0</v>
      </c>
      <c r="Q190" s="62"/>
      <c r="R190" s="79">
        <f>G190+I190+K190+M190</f>
        <v>0</v>
      </c>
      <c r="S190" s="79">
        <v>0</v>
      </c>
      <c r="T190" s="79">
        <f t="shared" si="44"/>
        <v>0</v>
      </c>
      <c r="U190" s="79"/>
      <c r="V190" s="64"/>
      <c r="W190" s="64" t="e">
        <f>G190+I190+#REF!+O190</f>
        <v>#REF!</v>
      </c>
      <c r="X190" s="152" t="e">
        <f>H190+J190+#REF!+P190</f>
        <v>#REF!</v>
      </c>
      <c r="Y190" s="79"/>
      <c r="Z190" s="64"/>
      <c r="AA190" s="15">
        <f t="shared" si="42"/>
        <v>0</v>
      </c>
      <c r="AB190" s="80">
        <f t="shared" si="43"/>
        <v>0</v>
      </c>
      <c r="AC190" s="13" t="e">
        <f>G190+I190+#REF!+O190</f>
        <v>#REF!</v>
      </c>
      <c r="AD190" s="64">
        <v>0</v>
      </c>
      <c r="AE190" s="64" t="e">
        <f t="shared" si="45"/>
        <v>#REF!</v>
      </c>
    </row>
    <row r="191" spans="1:47" ht="15" customHeight="1">
      <c r="B191" s="20"/>
      <c r="C191" s="94" t="s">
        <v>264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32">
        <v>0</v>
      </c>
      <c r="N191" s="33"/>
      <c r="O191" s="42"/>
      <c r="P191" s="49">
        <f t="shared" si="57"/>
        <v>0</v>
      </c>
      <c r="Q191" s="62"/>
      <c r="R191" s="79">
        <f>G191+I191+K191+M191</f>
        <v>0</v>
      </c>
      <c r="S191" s="79">
        <v>0</v>
      </c>
      <c r="T191" s="79">
        <f t="shared" si="44"/>
        <v>0</v>
      </c>
      <c r="U191" s="79"/>
      <c r="V191" s="64"/>
      <c r="W191" s="64" t="e">
        <f>G191+I191+#REF!+O191</f>
        <v>#REF!</v>
      </c>
      <c r="X191" s="152" t="e">
        <f>H191+J191+#REF!+P191</f>
        <v>#REF!</v>
      </c>
      <c r="Y191" s="79"/>
      <c r="Z191" s="64"/>
      <c r="AA191" s="15">
        <f t="shared" si="42"/>
        <v>0</v>
      </c>
      <c r="AB191" s="80">
        <f t="shared" si="43"/>
        <v>0</v>
      </c>
      <c r="AC191" s="13" t="e">
        <f>G191+I191+#REF!+O191</f>
        <v>#REF!</v>
      </c>
      <c r="AD191" s="64">
        <v>0</v>
      </c>
      <c r="AE191" s="64" t="e">
        <f t="shared" si="45"/>
        <v>#REF!</v>
      </c>
    </row>
    <row r="192" spans="1:47" ht="15" customHeight="1">
      <c r="A192" s="31" t="s">
        <v>89</v>
      </c>
      <c r="B192" s="20"/>
      <c r="C192" s="95" t="s">
        <v>248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0.4</v>
      </c>
      <c r="L192" s="33">
        <f>+K192*F192</f>
        <v>8299929.6000000006</v>
      </c>
      <c r="M192" s="32">
        <v>0.1</v>
      </c>
      <c r="N192" s="33">
        <f>+M192*F192</f>
        <v>2074982.4000000001</v>
      </c>
      <c r="O192" s="42">
        <v>0.1</v>
      </c>
      <c r="P192" s="49">
        <f t="shared" si="57"/>
        <v>2074982.4000000001</v>
      </c>
      <c r="Q192" s="62">
        <v>1</v>
      </c>
      <c r="R192" s="79">
        <f>G192+I192+K192+O192</f>
        <v>1</v>
      </c>
      <c r="S192" s="79">
        <v>0.98</v>
      </c>
      <c r="T192" s="79">
        <f t="shared" si="44"/>
        <v>0</v>
      </c>
      <c r="U192" s="79"/>
      <c r="V192" s="64"/>
      <c r="W192" s="64" t="e">
        <f>G192+I192+#REF!+O192</f>
        <v>#REF!</v>
      </c>
      <c r="X192" s="152" t="e">
        <f>H192+J192+#REF!+P192</f>
        <v>#REF!</v>
      </c>
      <c r="Y192" s="79"/>
      <c r="Z192" s="64"/>
      <c r="AA192" s="15">
        <f t="shared" si="42"/>
        <v>20749824</v>
      </c>
      <c r="AB192" s="80">
        <f t="shared" si="43"/>
        <v>0</v>
      </c>
      <c r="AC192" s="13" t="e">
        <f>G192+I192+#REF!+O192</f>
        <v>#REF!</v>
      </c>
      <c r="AD192" s="64">
        <v>0.9</v>
      </c>
      <c r="AE192" s="64" t="e">
        <f t="shared" si="45"/>
        <v>#REF!</v>
      </c>
      <c r="AU192" s="64">
        <f>G192+I192+K192+M192</f>
        <v>1</v>
      </c>
    </row>
    <row r="193" spans="1:47" ht="15" customHeight="1">
      <c r="A193" s="31" t="s">
        <v>89</v>
      </c>
      <c r="B193" s="20"/>
      <c r="C193" s="95" t="s">
        <v>249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32">
        <v>1</v>
      </c>
      <c r="N193" s="33">
        <f>+M193*F193</f>
        <v>3890592</v>
      </c>
      <c r="O193" s="42">
        <v>1</v>
      </c>
      <c r="P193" s="49">
        <f t="shared" si="57"/>
        <v>3890592</v>
      </c>
      <c r="Q193" s="62">
        <v>1</v>
      </c>
      <c r="R193" s="79">
        <f>G193+I193+K193+O193</f>
        <v>1</v>
      </c>
      <c r="S193" s="79">
        <v>1</v>
      </c>
      <c r="T193" s="79">
        <f t="shared" si="44"/>
        <v>0</v>
      </c>
      <c r="U193" s="79"/>
      <c r="V193" s="64"/>
      <c r="W193" s="64" t="e">
        <f>G193+I193+#REF!+O193</f>
        <v>#REF!</v>
      </c>
      <c r="X193" s="152" t="e">
        <f>H193+J193+#REF!+P193</f>
        <v>#REF!</v>
      </c>
      <c r="Y193" s="79"/>
      <c r="Z193" s="64"/>
      <c r="AA193" s="15">
        <f t="shared" si="42"/>
        <v>3890592</v>
      </c>
      <c r="AB193" s="80">
        <f t="shared" si="43"/>
        <v>0</v>
      </c>
      <c r="AC193" s="13" t="e">
        <f>G193+I193+#REF!+O193</f>
        <v>#REF!</v>
      </c>
      <c r="AD193" s="64">
        <v>0</v>
      </c>
      <c r="AE193" s="64" t="e">
        <f t="shared" si="45"/>
        <v>#REF!</v>
      </c>
      <c r="AU193" s="64">
        <f>G193+I193+K193+M193</f>
        <v>1</v>
      </c>
    </row>
    <row r="194" spans="1:47" ht="15" customHeight="1">
      <c r="A194" s="31" t="s">
        <v>89</v>
      </c>
      <c r="B194" s="20"/>
      <c r="C194" s="95" t="s">
        <v>250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32">
        <v>1</v>
      </c>
      <c r="N194" s="33">
        <f>+M194*F194</f>
        <v>1296864</v>
      </c>
      <c r="O194" s="42">
        <v>0.9</v>
      </c>
      <c r="P194" s="49">
        <f t="shared" si="57"/>
        <v>1167177.6000000001</v>
      </c>
      <c r="Q194" s="62">
        <v>1</v>
      </c>
      <c r="R194" s="79">
        <f>G194+I194+K194+O194</f>
        <v>0.9</v>
      </c>
      <c r="S194" s="79">
        <v>1</v>
      </c>
      <c r="T194" s="79">
        <f t="shared" si="44"/>
        <v>9.9999999999999978E-2</v>
      </c>
      <c r="U194" s="79"/>
      <c r="V194" s="64"/>
      <c r="W194" s="64" t="e">
        <f>G194+I194+#REF!+O194</f>
        <v>#REF!</v>
      </c>
      <c r="X194" s="152" t="e">
        <f>H194+J194+#REF!+P194</f>
        <v>#REF!</v>
      </c>
      <c r="Y194" s="79"/>
      <c r="Z194" s="64"/>
      <c r="AA194" s="15">
        <f t="shared" si="42"/>
        <v>1296864</v>
      </c>
      <c r="AB194" s="80">
        <f t="shared" si="43"/>
        <v>0</v>
      </c>
      <c r="AC194" s="13" t="e">
        <f>G194+I194+#REF!+O194</f>
        <v>#REF!</v>
      </c>
      <c r="AD194" s="64">
        <v>0</v>
      </c>
      <c r="AE194" s="64" t="e">
        <f t="shared" si="45"/>
        <v>#REF!</v>
      </c>
      <c r="AU194" s="64">
        <f>G194+I194+K194+M194</f>
        <v>1</v>
      </c>
    </row>
    <row r="195" spans="1:47" ht="15" customHeight="1">
      <c r="B195" s="20"/>
      <c r="C195" s="95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32">
        <v>0</v>
      </c>
      <c r="N195" s="33"/>
      <c r="O195" s="42"/>
      <c r="P195" s="49">
        <f t="shared" si="57"/>
        <v>0</v>
      </c>
      <c r="Q195" s="62"/>
      <c r="R195" s="79">
        <f>G195+I195+K195+M195</f>
        <v>0</v>
      </c>
      <c r="S195" s="79">
        <v>0</v>
      </c>
      <c r="T195" s="79">
        <f t="shared" si="44"/>
        <v>0</v>
      </c>
      <c r="U195" s="79"/>
      <c r="V195" s="64"/>
      <c r="W195" s="64" t="e">
        <f>G195+I195+#REF!+O195</f>
        <v>#REF!</v>
      </c>
      <c r="X195" s="152" t="e">
        <f>H195+J195+#REF!+P195</f>
        <v>#REF!</v>
      </c>
      <c r="Y195" s="79"/>
      <c r="Z195" s="64"/>
      <c r="AA195" s="15">
        <f t="shared" si="42"/>
        <v>0</v>
      </c>
      <c r="AB195" s="80">
        <f t="shared" si="43"/>
        <v>0</v>
      </c>
      <c r="AC195" s="13" t="e">
        <f>G195+I195+#REF!+O195</f>
        <v>#REF!</v>
      </c>
      <c r="AD195" s="64">
        <v>0</v>
      </c>
      <c r="AE195" s="64" t="e">
        <f t="shared" si="45"/>
        <v>#REF!</v>
      </c>
    </row>
    <row r="196" spans="1:47" ht="15" customHeight="1">
      <c r="B196" s="20"/>
      <c r="C196" s="94" t="s">
        <v>265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32">
        <v>0</v>
      </c>
      <c r="N196" s="33"/>
      <c r="O196" s="42"/>
      <c r="P196" s="49">
        <f t="shared" si="57"/>
        <v>0</v>
      </c>
      <c r="Q196" s="62"/>
      <c r="R196" s="79">
        <f>G196+I196+K196+M196</f>
        <v>0</v>
      </c>
      <c r="S196" s="79">
        <v>0</v>
      </c>
      <c r="T196" s="79">
        <f t="shared" si="44"/>
        <v>0</v>
      </c>
      <c r="U196" s="79"/>
      <c r="V196" s="64"/>
      <c r="W196" s="64" t="e">
        <f>G196+I196+#REF!+O196</f>
        <v>#REF!</v>
      </c>
      <c r="X196" s="152" t="e">
        <f>H196+J196+#REF!+P196</f>
        <v>#REF!</v>
      </c>
      <c r="Y196" s="79"/>
      <c r="Z196" s="64"/>
      <c r="AA196" s="15">
        <f t="shared" si="42"/>
        <v>0</v>
      </c>
      <c r="AB196" s="80">
        <f t="shared" si="43"/>
        <v>0</v>
      </c>
      <c r="AC196" s="13" t="e">
        <f>G196+I196+#REF!+O196</f>
        <v>#REF!</v>
      </c>
      <c r="AD196" s="64">
        <v>0</v>
      </c>
      <c r="AE196" s="64" t="e">
        <f t="shared" si="45"/>
        <v>#REF!</v>
      </c>
    </row>
    <row r="197" spans="1:47" ht="15" customHeight="1">
      <c r="A197" s="31" t="s">
        <v>89</v>
      </c>
      <c r="B197" s="20"/>
      <c r="C197" s="95" t="s">
        <v>248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32">
        <v>0.2</v>
      </c>
      <c r="N197" s="33">
        <f>F197*M197</f>
        <v>691660.80000000005</v>
      </c>
      <c r="O197" s="42">
        <v>0.2</v>
      </c>
      <c r="P197" s="49">
        <f t="shared" si="57"/>
        <v>691660.80000000005</v>
      </c>
      <c r="Q197" s="62">
        <v>1</v>
      </c>
      <c r="R197" s="79">
        <f>G197+I197+K197+O197</f>
        <v>1</v>
      </c>
      <c r="S197" s="79">
        <v>1</v>
      </c>
      <c r="T197" s="79">
        <f t="shared" si="44"/>
        <v>0</v>
      </c>
      <c r="U197" s="79"/>
      <c r="V197" s="64"/>
      <c r="W197" s="64" t="e">
        <f>G197+I197+#REF!+O197</f>
        <v>#REF!</v>
      </c>
      <c r="X197" s="152" t="e">
        <f>H197+J197+#REF!+P197</f>
        <v>#REF!</v>
      </c>
      <c r="Y197" s="79"/>
      <c r="Z197" s="64"/>
      <c r="AA197" s="15">
        <f t="shared" si="42"/>
        <v>3458304</v>
      </c>
      <c r="AB197" s="80">
        <f t="shared" si="43"/>
        <v>0</v>
      </c>
      <c r="AC197" s="13" t="e">
        <f>G197+I197+#REF!+O197</f>
        <v>#REF!</v>
      </c>
      <c r="AD197" s="64">
        <v>0.8</v>
      </c>
      <c r="AE197" s="64" t="e">
        <f t="shared" si="45"/>
        <v>#REF!</v>
      </c>
      <c r="AU197" s="64">
        <f>G197+I197+K197+M197</f>
        <v>1</v>
      </c>
    </row>
    <row r="198" spans="1:47" ht="15" customHeight="1">
      <c r="A198" s="31" t="s">
        <v>89</v>
      </c>
      <c r="B198" s="20"/>
      <c r="C198" s="95" t="s">
        <v>249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32">
        <v>1</v>
      </c>
      <c r="N198" s="33">
        <f>+M198*F198</f>
        <v>648432</v>
      </c>
      <c r="O198" s="42">
        <v>1</v>
      </c>
      <c r="P198" s="49">
        <f t="shared" si="57"/>
        <v>648432</v>
      </c>
      <c r="Q198" s="62">
        <v>1</v>
      </c>
      <c r="R198" s="79">
        <f>G198+I198+K198+O198</f>
        <v>1</v>
      </c>
      <c r="S198" s="79">
        <v>1</v>
      </c>
      <c r="T198" s="79">
        <f t="shared" si="44"/>
        <v>0</v>
      </c>
      <c r="U198" s="79"/>
      <c r="V198" s="64"/>
      <c r="W198" s="64" t="e">
        <f>G198+I198+#REF!+O198</f>
        <v>#REF!</v>
      </c>
      <c r="X198" s="152" t="e">
        <f>H198+J198+#REF!+P198</f>
        <v>#REF!</v>
      </c>
      <c r="Y198" s="79"/>
      <c r="Z198" s="64"/>
      <c r="AA198" s="15">
        <f t="shared" ref="AA198:AA261" si="70">H198+J198+L198+N198</f>
        <v>648432</v>
      </c>
      <c r="AB198" s="80">
        <f t="shared" ref="AB198:AB261" si="71">F198-AA198</f>
        <v>0</v>
      </c>
      <c r="AC198" s="13" t="e">
        <f>G198+I198+#REF!+O198</f>
        <v>#REF!</v>
      </c>
      <c r="AD198" s="64">
        <v>0</v>
      </c>
      <c r="AE198" s="64" t="e">
        <f t="shared" si="45"/>
        <v>#REF!</v>
      </c>
      <c r="AU198" s="64">
        <f>G198+I198+K198+M198</f>
        <v>1</v>
      </c>
    </row>
    <row r="199" spans="1:47" ht="15" customHeight="1">
      <c r="A199" s="31" t="s">
        <v>89</v>
      </c>
      <c r="B199" s="20"/>
      <c r="C199" s="95" t="s">
        <v>250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32">
        <v>1</v>
      </c>
      <c r="N199" s="33">
        <f>+M199*F199</f>
        <v>216144</v>
      </c>
      <c r="O199" s="42">
        <v>1</v>
      </c>
      <c r="P199" s="49">
        <f t="shared" si="57"/>
        <v>216144</v>
      </c>
      <c r="Q199" s="62">
        <v>1</v>
      </c>
      <c r="R199" s="79">
        <f>G199+I199+K199+O199</f>
        <v>1</v>
      </c>
      <c r="S199" s="79">
        <v>1</v>
      </c>
      <c r="T199" s="79">
        <f t="shared" ref="T199:T262" si="72">Q199-R199</f>
        <v>0</v>
      </c>
      <c r="U199" s="79"/>
      <c r="V199" s="64"/>
      <c r="W199" s="64" t="e">
        <f>G199+I199+#REF!+O199</f>
        <v>#REF!</v>
      </c>
      <c r="X199" s="152" t="e">
        <f>H199+J199+#REF!+P199</f>
        <v>#REF!</v>
      </c>
      <c r="Y199" s="79"/>
      <c r="Z199" s="64"/>
      <c r="AA199" s="15">
        <f t="shared" si="70"/>
        <v>216144</v>
      </c>
      <c r="AB199" s="80">
        <f t="shared" si="71"/>
        <v>0</v>
      </c>
      <c r="AC199" s="13" t="e">
        <f>G199+I199+#REF!+O199</f>
        <v>#REF!</v>
      </c>
      <c r="AD199" s="64">
        <v>0</v>
      </c>
      <c r="AE199" s="64" t="e">
        <f t="shared" ref="AE199:AE262" si="73">AC199-AD199</f>
        <v>#REF!</v>
      </c>
      <c r="AU199" s="64">
        <f>G199+I199+K199+M199</f>
        <v>1</v>
      </c>
    </row>
    <row r="200" spans="1:47" ht="15" customHeight="1">
      <c r="B200" s="20"/>
      <c r="C200" s="95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32">
        <v>0</v>
      </c>
      <c r="N200" s="33"/>
      <c r="O200" s="42"/>
      <c r="P200" s="49">
        <f t="shared" si="57"/>
        <v>0</v>
      </c>
      <c r="Q200" s="62"/>
      <c r="R200" s="79">
        <f>G200+I200+K200+M200</f>
        <v>0</v>
      </c>
      <c r="S200" s="79">
        <v>0</v>
      </c>
      <c r="T200" s="79">
        <f t="shared" si="72"/>
        <v>0</v>
      </c>
      <c r="U200" s="79"/>
      <c r="V200" s="64"/>
      <c r="W200" s="64" t="e">
        <f>G200+I200+#REF!+O200</f>
        <v>#REF!</v>
      </c>
      <c r="X200" s="152" t="e">
        <f>H200+J200+#REF!+P200</f>
        <v>#REF!</v>
      </c>
      <c r="Y200" s="79"/>
      <c r="Z200" s="64"/>
      <c r="AA200" s="15">
        <f t="shared" si="70"/>
        <v>0</v>
      </c>
      <c r="AB200" s="80">
        <f t="shared" si="71"/>
        <v>0</v>
      </c>
      <c r="AC200" s="13" t="e">
        <f>G200+I200+#REF!+O200</f>
        <v>#REF!</v>
      </c>
      <c r="AD200" s="64">
        <v>0</v>
      </c>
      <c r="AE200" s="64" t="e">
        <f t="shared" si="73"/>
        <v>#REF!</v>
      </c>
    </row>
    <row r="201" spans="1:47" ht="15" customHeight="1">
      <c r="B201" s="153"/>
      <c r="C201" s="164" t="s">
        <v>266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32">
        <v>0</v>
      </c>
      <c r="N201" s="33"/>
      <c r="O201" s="42"/>
      <c r="P201" s="49">
        <f t="shared" si="57"/>
        <v>0</v>
      </c>
      <c r="Q201" s="62"/>
      <c r="R201" s="79">
        <f>G201+I201+K201+M201</f>
        <v>0</v>
      </c>
      <c r="S201" s="79">
        <v>0</v>
      </c>
      <c r="T201" s="79">
        <f t="shared" si="72"/>
        <v>0</v>
      </c>
      <c r="U201" s="79"/>
      <c r="V201" s="64"/>
      <c r="W201" s="64" t="e">
        <f>G201+I201+#REF!+O201</f>
        <v>#REF!</v>
      </c>
      <c r="X201" s="152" t="e">
        <f>H201+J201+#REF!+P201</f>
        <v>#REF!</v>
      </c>
      <c r="Y201" s="79"/>
      <c r="Z201" s="64"/>
      <c r="AA201" s="15">
        <f t="shared" si="70"/>
        <v>0</v>
      </c>
      <c r="AB201" s="80">
        <f t="shared" si="71"/>
        <v>0</v>
      </c>
      <c r="AC201" s="13" t="e">
        <f>G201+I201+#REF!+O201</f>
        <v>#REF!</v>
      </c>
      <c r="AD201" s="64">
        <v>0</v>
      </c>
      <c r="AE201" s="64" t="e">
        <f t="shared" si="73"/>
        <v>#REF!</v>
      </c>
    </row>
    <row r="202" spans="1:47" ht="15" customHeight="1">
      <c r="A202" s="31" t="s">
        <v>89</v>
      </c>
      <c r="B202" s="153"/>
      <c r="C202" s="165" t="s">
        <v>248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32">
        <v>1</v>
      </c>
      <c r="N202" s="33">
        <f>F202*M202</f>
        <v>5763840</v>
      </c>
      <c r="O202" s="42">
        <v>1</v>
      </c>
      <c r="P202" s="49">
        <f t="shared" si="57"/>
        <v>5763840</v>
      </c>
      <c r="Q202" s="62">
        <v>1</v>
      </c>
      <c r="R202" s="79">
        <f>G202+I202+K202+O202</f>
        <v>1</v>
      </c>
      <c r="S202" s="79">
        <v>1</v>
      </c>
      <c r="T202" s="79">
        <f t="shared" si="72"/>
        <v>0</v>
      </c>
      <c r="U202" s="79"/>
      <c r="V202" s="64"/>
      <c r="W202" s="64" t="e">
        <f>G202+I202+#REF!+O202</f>
        <v>#REF!</v>
      </c>
      <c r="X202" s="152" t="e">
        <f>H202+J202+#REF!+P202</f>
        <v>#REF!</v>
      </c>
      <c r="Y202" s="96">
        <v>0.8</v>
      </c>
      <c r="Z202" s="64"/>
      <c r="AA202" s="15">
        <f t="shared" si="70"/>
        <v>5763840</v>
      </c>
      <c r="AB202" s="80">
        <f t="shared" si="71"/>
        <v>0</v>
      </c>
      <c r="AC202" s="13" t="e">
        <f>G202+I202+#REF!+O202</f>
        <v>#REF!</v>
      </c>
      <c r="AD202" s="64">
        <v>0.5</v>
      </c>
      <c r="AE202" s="64" t="e">
        <f t="shared" si="73"/>
        <v>#REF!</v>
      </c>
      <c r="AU202" s="64">
        <f>G202+I202+K202+M202</f>
        <v>1</v>
      </c>
    </row>
    <row r="203" spans="1:47" ht="15" customHeight="1">
      <c r="A203" s="31" t="s">
        <v>89</v>
      </c>
      <c r="B203" s="153"/>
      <c r="C203" s="165" t="s">
        <v>249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32">
        <v>1</v>
      </c>
      <c r="N203" s="33">
        <f>+M203*F203</f>
        <v>1080720</v>
      </c>
      <c r="O203" s="42">
        <v>1</v>
      </c>
      <c r="P203" s="49">
        <f t="shared" si="57"/>
        <v>1080720</v>
      </c>
      <c r="Q203" s="62">
        <v>1</v>
      </c>
      <c r="R203" s="79">
        <f>G203+I203+K203+O203</f>
        <v>1</v>
      </c>
      <c r="S203" s="79">
        <v>1</v>
      </c>
      <c r="T203" s="79">
        <f t="shared" si="72"/>
        <v>0</v>
      </c>
      <c r="U203" s="79"/>
      <c r="V203" s="64"/>
      <c r="W203" s="64" t="e">
        <f>G203+I203+#REF!+O203</f>
        <v>#REF!</v>
      </c>
      <c r="X203" s="152" t="e">
        <f>H203+J203+#REF!+P203</f>
        <v>#REF!</v>
      </c>
      <c r="Y203" s="96">
        <v>0.8</v>
      </c>
      <c r="Z203" s="64"/>
      <c r="AA203" s="15">
        <f t="shared" si="70"/>
        <v>1080720</v>
      </c>
      <c r="AB203" s="80">
        <f t="shared" si="71"/>
        <v>0</v>
      </c>
      <c r="AC203" s="13" t="e">
        <f>G203+I203+#REF!+O203</f>
        <v>#REF!</v>
      </c>
      <c r="AD203" s="64">
        <v>0</v>
      </c>
      <c r="AE203" s="64" t="e">
        <f t="shared" si="73"/>
        <v>#REF!</v>
      </c>
      <c r="AU203" s="64">
        <f>G203+I203+K203+M203</f>
        <v>1</v>
      </c>
    </row>
    <row r="204" spans="1:47" ht="15" customHeight="1">
      <c r="A204" s="31" t="s">
        <v>89</v>
      </c>
      <c r="B204" s="153"/>
      <c r="C204" s="165" t="s">
        <v>250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32">
        <v>1</v>
      </c>
      <c r="N204" s="33">
        <f>+M204*F204</f>
        <v>360240</v>
      </c>
      <c r="O204" s="42">
        <v>1</v>
      </c>
      <c r="P204" s="49">
        <f t="shared" si="57"/>
        <v>360240</v>
      </c>
      <c r="Q204" s="62">
        <v>1</v>
      </c>
      <c r="R204" s="79">
        <f>G204+I204+K204+O204</f>
        <v>1</v>
      </c>
      <c r="S204" s="79">
        <v>1</v>
      </c>
      <c r="T204" s="79">
        <f t="shared" si="72"/>
        <v>0</v>
      </c>
      <c r="U204" s="79"/>
      <c r="V204" s="64"/>
      <c r="W204" s="64" t="e">
        <f>G204+I204+#REF!+O204</f>
        <v>#REF!</v>
      </c>
      <c r="X204" s="152" t="e">
        <f>H204+J204+#REF!+P204</f>
        <v>#REF!</v>
      </c>
      <c r="Y204" s="96">
        <v>0.8</v>
      </c>
      <c r="Z204" s="64"/>
      <c r="AA204" s="15">
        <f t="shared" si="70"/>
        <v>360240</v>
      </c>
      <c r="AB204" s="80">
        <f t="shared" si="71"/>
        <v>0</v>
      </c>
      <c r="AC204" s="13" t="e">
        <f>G204+I204+#REF!+O204</f>
        <v>#REF!</v>
      </c>
      <c r="AD204" s="64">
        <v>0</v>
      </c>
      <c r="AE204" s="64" t="e">
        <f t="shared" si="73"/>
        <v>#REF!</v>
      </c>
      <c r="AU204" s="64">
        <f>G204+I204+K204+M204</f>
        <v>1</v>
      </c>
    </row>
    <row r="205" spans="1:47" s="2" customFormat="1" ht="21.95" customHeight="1">
      <c r="A205" s="26"/>
      <c r="B205" s="97" t="s">
        <v>267</v>
      </c>
      <c r="C205" s="28" t="s">
        <v>268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30">
        <v>0</v>
      </c>
      <c r="N205" s="30"/>
      <c r="O205" s="51"/>
      <c r="P205" s="52">
        <f t="shared" si="57"/>
        <v>0</v>
      </c>
      <c r="Q205" s="63"/>
      <c r="R205" s="81">
        <f>G205+I205+K205+M205</f>
        <v>0</v>
      </c>
      <c r="S205" s="81">
        <v>0</v>
      </c>
      <c r="T205" s="79">
        <f t="shared" si="72"/>
        <v>0</v>
      </c>
      <c r="U205" s="79"/>
      <c r="V205" s="66"/>
      <c r="W205" s="66" t="e">
        <f>G205+I205+#REF!+O205</f>
        <v>#REF!</v>
      </c>
      <c r="X205" s="152" t="e">
        <f>H205+J205+#REF!+P205</f>
        <v>#REF!</v>
      </c>
      <c r="Y205" s="81"/>
      <c r="Z205" s="66"/>
      <c r="AA205" s="77">
        <f t="shared" si="70"/>
        <v>0</v>
      </c>
      <c r="AB205" s="82">
        <f t="shared" si="71"/>
        <v>0</v>
      </c>
      <c r="AC205" s="78" t="e">
        <f>G205+I205+#REF!+O205</f>
        <v>#REF!</v>
      </c>
      <c r="AD205" s="66">
        <v>0</v>
      </c>
      <c r="AE205" s="64" t="e">
        <f t="shared" si="73"/>
        <v>#REF!</v>
      </c>
    </row>
    <row r="206" spans="1:47" ht="15" customHeight="1">
      <c r="B206" s="20" t="s">
        <v>269</v>
      </c>
      <c r="C206" s="92" t="s">
        <v>270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32">
        <v>0</v>
      </c>
      <c r="N206" s="33"/>
      <c r="O206" s="42"/>
      <c r="P206" s="49">
        <f t="shared" si="57"/>
        <v>0</v>
      </c>
      <c r="Q206" s="62"/>
      <c r="R206" s="79">
        <f>G206+I206+K206+M206</f>
        <v>0</v>
      </c>
      <c r="S206" s="79">
        <v>0</v>
      </c>
      <c r="T206" s="79">
        <f t="shared" si="72"/>
        <v>0</v>
      </c>
      <c r="U206" s="79"/>
      <c r="V206" s="64"/>
      <c r="W206" s="64" t="e">
        <f>G206+I206+#REF!+O206</f>
        <v>#REF!</v>
      </c>
      <c r="X206" s="152" t="e">
        <f>H206+J206+#REF!+P206</f>
        <v>#REF!</v>
      </c>
      <c r="Y206" s="79"/>
      <c r="Z206" s="64"/>
      <c r="AA206" s="15">
        <f t="shared" si="70"/>
        <v>0</v>
      </c>
      <c r="AB206" s="80">
        <f t="shared" si="71"/>
        <v>0</v>
      </c>
      <c r="AC206" s="13" t="e">
        <f>G206+I206+#REF!+O206</f>
        <v>#REF!</v>
      </c>
      <c r="AD206" s="64">
        <v>0</v>
      </c>
      <c r="AE206" s="64" t="e">
        <f t="shared" si="73"/>
        <v>#REF!</v>
      </c>
    </row>
    <row r="207" spans="1:47" ht="15" customHeight="1">
      <c r="B207" s="20"/>
      <c r="C207" s="92" t="s">
        <v>271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32">
        <v>0</v>
      </c>
      <c r="N207" s="33"/>
      <c r="O207" s="42"/>
      <c r="P207" s="49">
        <f t="shared" si="57"/>
        <v>0</v>
      </c>
      <c r="Q207" s="62"/>
      <c r="R207" s="79">
        <f>G207+I207+K207+M207</f>
        <v>0</v>
      </c>
      <c r="S207" s="79">
        <v>0</v>
      </c>
      <c r="T207" s="79">
        <f t="shared" si="72"/>
        <v>0</v>
      </c>
      <c r="U207" s="79"/>
      <c r="V207" s="64"/>
      <c r="W207" s="64" t="e">
        <f>G207+I207+#REF!+O207</f>
        <v>#REF!</v>
      </c>
      <c r="X207" s="152" t="e">
        <f>H207+J207+#REF!+P207</f>
        <v>#REF!</v>
      </c>
      <c r="Y207" s="79"/>
      <c r="Z207" s="64"/>
      <c r="AA207" s="15">
        <f t="shared" si="70"/>
        <v>0</v>
      </c>
      <c r="AB207" s="80">
        <f t="shared" si="71"/>
        <v>0</v>
      </c>
      <c r="AC207" s="13" t="e">
        <f>G207+I207+#REF!+O207</f>
        <v>#REF!</v>
      </c>
      <c r="AD207" s="64">
        <v>0</v>
      </c>
      <c r="AE207" s="64" t="e">
        <f t="shared" si="73"/>
        <v>#REF!</v>
      </c>
    </row>
    <row r="208" spans="1:47" s="3" customFormat="1" ht="15" customHeight="1">
      <c r="A208" s="31" t="s">
        <v>26</v>
      </c>
      <c r="B208" s="20"/>
      <c r="C208" s="23" t="s">
        <v>272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32">
        <v>0</v>
      </c>
      <c r="N208" s="33"/>
      <c r="O208" s="42"/>
      <c r="P208" s="49">
        <f t="shared" si="57"/>
        <v>0</v>
      </c>
      <c r="Q208" s="65">
        <v>1</v>
      </c>
      <c r="R208" s="79">
        <f>G208+I208+K208+O208</f>
        <v>1</v>
      </c>
      <c r="S208" s="79">
        <v>1</v>
      </c>
      <c r="T208" s="79">
        <f t="shared" si="72"/>
        <v>0</v>
      </c>
      <c r="U208" s="79"/>
      <c r="V208" s="64"/>
      <c r="W208" s="64" t="e">
        <f>G208+I208+#REF!+O208</f>
        <v>#REF!</v>
      </c>
      <c r="X208" s="152" t="e">
        <f>H208+J208+#REF!+P208</f>
        <v>#REF!</v>
      </c>
      <c r="Y208" s="79"/>
      <c r="Z208" s="64"/>
      <c r="AA208" s="15">
        <f t="shared" si="70"/>
        <v>1344895.9999999998</v>
      </c>
      <c r="AB208" s="80">
        <f t="shared" si="71"/>
        <v>0</v>
      </c>
      <c r="AC208" s="13" t="e">
        <f>G208+I208+#REF!+O208</f>
        <v>#REF!</v>
      </c>
      <c r="AD208" s="64">
        <v>1</v>
      </c>
      <c r="AE208" s="64" t="e">
        <f t="shared" si="73"/>
        <v>#REF!</v>
      </c>
      <c r="AU208" s="64">
        <f>G208+I208+K208+M208</f>
        <v>1</v>
      </c>
    </row>
    <row r="209" spans="1:47" s="3" customFormat="1" ht="15" customHeight="1">
      <c r="A209" s="31" t="s">
        <v>26</v>
      </c>
      <c r="B209" s="20"/>
      <c r="C209" s="23" t="s">
        <v>273</v>
      </c>
      <c r="D209" s="24"/>
      <c r="E209" s="42">
        <v>0.02</v>
      </c>
      <c r="F209" s="25">
        <f t="shared" ref="F209:F211" si="74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32">
        <v>0</v>
      </c>
      <c r="N209" s="33"/>
      <c r="O209" s="42"/>
      <c r="P209" s="49">
        <f t="shared" si="57"/>
        <v>0</v>
      </c>
      <c r="Q209" s="65">
        <v>1</v>
      </c>
      <c r="R209" s="79">
        <f>G209+I209+K209+O209</f>
        <v>1</v>
      </c>
      <c r="S209" s="79">
        <v>1</v>
      </c>
      <c r="T209" s="79">
        <f t="shared" si="72"/>
        <v>0</v>
      </c>
      <c r="U209" s="79"/>
      <c r="V209" s="64"/>
      <c r="W209" s="64" t="e">
        <f>G209+I209+#REF!+O209</f>
        <v>#REF!</v>
      </c>
      <c r="X209" s="152" t="e">
        <f>H209+J209+#REF!+P209</f>
        <v>#REF!</v>
      </c>
      <c r="Y209" s="79"/>
      <c r="Z209" s="64"/>
      <c r="AA209" s="15">
        <f t="shared" si="70"/>
        <v>1344895.9999999998</v>
      </c>
      <c r="AB209" s="80">
        <f t="shared" si="71"/>
        <v>0</v>
      </c>
      <c r="AC209" s="13" t="e">
        <f>G209+I209+#REF!+O209</f>
        <v>#REF!</v>
      </c>
      <c r="AD209" s="64">
        <v>1</v>
      </c>
      <c r="AE209" s="64" t="e">
        <f t="shared" si="73"/>
        <v>#REF!</v>
      </c>
      <c r="AU209" s="64">
        <f>G209+I209+K209+M209</f>
        <v>1</v>
      </c>
    </row>
    <row r="210" spans="1:47" ht="15" customHeight="1">
      <c r="A210" s="31" t="s">
        <v>26</v>
      </c>
      <c r="B210" s="20"/>
      <c r="C210" s="23" t="s">
        <v>274</v>
      </c>
      <c r="D210" s="24"/>
      <c r="E210" s="42">
        <v>0.02</v>
      </c>
      <c r="F210" s="25">
        <f t="shared" si="74"/>
        <v>1344896</v>
      </c>
      <c r="G210" s="32">
        <v>0.8</v>
      </c>
      <c r="H210" s="33">
        <f t="shared" ref="H210:H211" si="75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32">
        <v>0</v>
      </c>
      <c r="N210" s="33"/>
      <c r="O210" s="42"/>
      <c r="P210" s="49">
        <f t="shared" si="57"/>
        <v>0</v>
      </c>
      <c r="Q210" s="62">
        <v>1</v>
      </c>
      <c r="R210" s="79">
        <f>G210+I210+K210+O210</f>
        <v>1</v>
      </c>
      <c r="S210" s="79">
        <v>1</v>
      </c>
      <c r="T210" s="79">
        <f t="shared" si="72"/>
        <v>0</v>
      </c>
      <c r="U210" s="79"/>
      <c r="V210" s="64"/>
      <c r="W210" s="64" t="e">
        <f>G210+I210+#REF!+O210</f>
        <v>#REF!</v>
      </c>
      <c r="X210" s="152" t="e">
        <f>H210+J210+#REF!+P210</f>
        <v>#REF!</v>
      </c>
      <c r="Y210" s="79"/>
      <c r="Z210" s="64"/>
      <c r="AA210" s="15">
        <f t="shared" si="70"/>
        <v>1344896</v>
      </c>
      <c r="AB210" s="80">
        <f t="shared" si="71"/>
        <v>0</v>
      </c>
      <c r="AC210" s="13" t="e">
        <f>G210+I210+#REF!+O210</f>
        <v>#REF!</v>
      </c>
      <c r="AD210" s="64">
        <v>1</v>
      </c>
      <c r="AE210" s="64" t="e">
        <f t="shared" si="73"/>
        <v>#REF!</v>
      </c>
      <c r="AU210" s="64">
        <f>G210+I210+K210+M210</f>
        <v>1</v>
      </c>
    </row>
    <row r="211" spans="1:47" ht="15" customHeight="1">
      <c r="A211" s="31" t="s">
        <v>26</v>
      </c>
      <c r="B211" s="20"/>
      <c r="C211" s="23" t="s">
        <v>275</v>
      </c>
      <c r="D211" s="24"/>
      <c r="E211" s="42">
        <v>0.02</v>
      </c>
      <c r="F211" s="25">
        <f t="shared" si="74"/>
        <v>1344896</v>
      </c>
      <c r="G211" s="32">
        <v>0.8</v>
      </c>
      <c r="H211" s="33">
        <f t="shared" si="75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32">
        <v>0</v>
      </c>
      <c r="N211" s="33"/>
      <c r="O211" s="42"/>
      <c r="P211" s="49">
        <f t="shared" si="57"/>
        <v>0</v>
      </c>
      <c r="Q211" s="62">
        <v>1</v>
      </c>
      <c r="R211" s="79">
        <f>G211+I211+K211+O211</f>
        <v>1</v>
      </c>
      <c r="S211" s="79">
        <v>1</v>
      </c>
      <c r="T211" s="79">
        <f t="shared" si="72"/>
        <v>0</v>
      </c>
      <c r="U211" s="79"/>
      <c r="V211" s="64"/>
      <c r="W211" s="64" t="e">
        <f>G211+I211+#REF!+O211</f>
        <v>#REF!</v>
      </c>
      <c r="X211" s="152" t="e">
        <f>H211+J211+#REF!+P211</f>
        <v>#REF!</v>
      </c>
      <c r="Y211" s="79"/>
      <c r="Z211" s="64"/>
      <c r="AA211" s="15">
        <f t="shared" si="70"/>
        <v>1344896</v>
      </c>
      <c r="AB211" s="80">
        <f t="shared" si="71"/>
        <v>0</v>
      </c>
      <c r="AC211" s="13" t="e">
        <f>G211+I211+#REF!+O211</f>
        <v>#REF!</v>
      </c>
      <c r="AD211" s="64">
        <v>1</v>
      </c>
      <c r="AE211" s="64" t="e">
        <f t="shared" si="73"/>
        <v>#REF!</v>
      </c>
      <c r="AU211" s="64">
        <f>G211+I211+K211+M211</f>
        <v>1</v>
      </c>
    </row>
    <row r="212" spans="1:47" ht="21.95" customHeight="1">
      <c r="B212" s="98" t="s">
        <v>276</v>
      </c>
      <c r="C212" s="92" t="s">
        <v>277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20">
        <v>0</v>
      </c>
      <c r="N212" s="20"/>
      <c r="O212" s="47"/>
      <c r="P212" s="48">
        <f t="shared" si="57"/>
        <v>0</v>
      </c>
      <c r="Q212" s="99"/>
      <c r="R212" s="79">
        <f>G212+I212+K212+M212</f>
        <v>0</v>
      </c>
      <c r="S212" s="79">
        <v>0</v>
      </c>
      <c r="T212" s="79">
        <f t="shared" si="72"/>
        <v>0</v>
      </c>
      <c r="U212" s="79"/>
      <c r="V212" s="64"/>
      <c r="W212" s="64" t="e">
        <f>G212+I212+#REF!+O212</f>
        <v>#REF!</v>
      </c>
      <c r="X212" s="152" t="e">
        <f>H212+J212+#REF!+P212</f>
        <v>#REF!</v>
      </c>
      <c r="Y212" s="79"/>
      <c r="Z212" s="64"/>
      <c r="AA212" s="15">
        <f t="shared" si="70"/>
        <v>0</v>
      </c>
      <c r="AB212" s="80">
        <f t="shared" si="71"/>
        <v>0</v>
      </c>
      <c r="AC212" s="13" t="e">
        <f>G212+I212+#REF!+O212</f>
        <v>#REF!</v>
      </c>
      <c r="AD212" s="64">
        <v>0</v>
      </c>
      <c r="AE212" s="64" t="e">
        <f t="shared" si="73"/>
        <v>#REF!</v>
      </c>
    </row>
    <row r="213" spans="1:47" ht="15" customHeight="1">
      <c r="B213" s="20"/>
      <c r="C213" s="92" t="s">
        <v>271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32">
        <v>0</v>
      </c>
      <c r="N213" s="33"/>
      <c r="O213" s="42"/>
      <c r="P213" s="49">
        <f t="shared" si="57"/>
        <v>0</v>
      </c>
      <c r="Q213" s="62"/>
      <c r="R213" s="79">
        <f>G213+I213+K213+M213</f>
        <v>0</v>
      </c>
      <c r="S213" s="79">
        <v>0</v>
      </c>
      <c r="T213" s="79">
        <f t="shared" si="72"/>
        <v>0</v>
      </c>
      <c r="U213" s="79"/>
      <c r="V213" s="64"/>
      <c r="W213" s="64" t="e">
        <f>G213+I213+#REF!+O213</f>
        <v>#REF!</v>
      </c>
      <c r="X213" s="152" t="e">
        <f>H213+J213+#REF!+P213</f>
        <v>#REF!</v>
      </c>
      <c r="Y213" s="79"/>
      <c r="Z213" s="64"/>
      <c r="AA213" s="15">
        <f t="shared" si="70"/>
        <v>0</v>
      </c>
      <c r="AB213" s="80">
        <f t="shared" si="71"/>
        <v>0</v>
      </c>
      <c r="AC213" s="13" t="e">
        <f>G213+I213+#REF!+O213</f>
        <v>#REF!</v>
      </c>
      <c r="AD213" s="64">
        <v>0</v>
      </c>
      <c r="AE213" s="64" t="e">
        <f t="shared" si="73"/>
        <v>#REF!</v>
      </c>
    </row>
    <row r="214" spans="1:47" ht="15" customHeight="1">
      <c r="A214" s="31" t="s">
        <v>89</v>
      </c>
      <c r="B214" s="20"/>
      <c r="C214" s="23" t="s">
        <v>278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32">
        <v>0</v>
      </c>
      <c r="N214" s="33">
        <f>F214*M214</f>
        <v>0</v>
      </c>
      <c r="O214" s="42"/>
      <c r="P214" s="49">
        <f t="shared" si="57"/>
        <v>0</v>
      </c>
      <c r="Q214" s="62">
        <v>0.8</v>
      </c>
      <c r="R214" s="79">
        <f t="shared" ref="R214:R227" si="76">G214+I214+K214+O214</f>
        <v>0.8</v>
      </c>
      <c r="S214" s="79">
        <v>0.8</v>
      </c>
      <c r="T214" s="79">
        <f t="shared" si="72"/>
        <v>0</v>
      </c>
      <c r="U214" s="79"/>
      <c r="V214" s="64"/>
      <c r="W214" s="64" t="e">
        <f>G214+I214+#REF!+O214</f>
        <v>#REF!</v>
      </c>
      <c r="X214" s="152" t="e">
        <f>H214+J214+#REF!+P214</f>
        <v>#REF!</v>
      </c>
      <c r="Y214" s="79"/>
      <c r="Z214" s="64"/>
      <c r="AA214" s="15">
        <f t="shared" si="70"/>
        <v>1075916.8</v>
      </c>
      <c r="AB214" s="80">
        <f t="shared" si="71"/>
        <v>268979.19999999995</v>
      </c>
      <c r="AC214" s="13" t="e">
        <f>G214+I214+#REF!+O214</f>
        <v>#REF!</v>
      </c>
      <c r="AD214" s="64">
        <v>0.8</v>
      </c>
      <c r="AE214" s="64" t="e">
        <f t="shared" si="73"/>
        <v>#REF!</v>
      </c>
      <c r="AU214" s="64">
        <f t="shared" ref="AU214:AU227" si="77">G214+I214+K214+M214</f>
        <v>0.8</v>
      </c>
    </row>
    <row r="215" spans="1:47" ht="15" customHeight="1">
      <c r="A215" s="31" t="s">
        <v>89</v>
      </c>
      <c r="B215" s="20"/>
      <c r="C215" s="23" t="s">
        <v>279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0.17</v>
      </c>
      <c r="L215" s="33">
        <f>+K215*F214</f>
        <v>228632.32000000001</v>
      </c>
      <c r="M215" s="32">
        <v>0.03</v>
      </c>
      <c r="N215" s="33">
        <f>F214*M215</f>
        <v>40346.879999999997</v>
      </c>
      <c r="O215" s="42">
        <v>0.03</v>
      </c>
      <c r="P215" s="49">
        <f>O215*F214</f>
        <v>40346.879999999997</v>
      </c>
      <c r="Q215" s="62">
        <v>0.2</v>
      </c>
      <c r="R215" s="79">
        <f t="shared" si="76"/>
        <v>0.2</v>
      </c>
      <c r="S215" s="79">
        <v>0.2</v>
      </c>
      <c r="T215" s="79">
        <f t="shared" si="72"/>
        <v>0</v>
      </c>
      <c r="U215" s="79"/>
      <c r="V215" s="64"/>
      <c r="W215" s="64" t="e">
        <f>G215+I215+#REF!+O215</f>
        <v>#REF!</v>
      </c>
      <c r="X215" s="152" t="e">
        <f>H215+J215+#REF!+P215</f>
        <v>#REF!</v>
      </c>
      <c r="Y215" s="79"/>
      <c r="Z215" s="64"/>
      <c r="AA215" s="15">
        <f t="shared" si="70"/>
        <v>268979.20000000001</v>
      </c>
      <c r="AB215" s="80">
        <f t="shared" si="71"/>
        <v>-268979.20000000001</v>
      </c>
      <c r="AC215" s="13" t="e">
        <f>G215+I215+#REF!+O215</f>
        <v>#REF!</v>
      </c>
      <c r="AD215" s="64">
        <v>0.17</v>
      </c>
      <c r="AE215" s="64" t="e">
        <f t="shared" si="73"/>
        <v>#REF!</v>
      </c>
      <c r="AU215" s="64">
        <f t="shared" si="77"/>
        <v>0.2</v>
      </c>
    </row>
    <row r="216" spans="1:47" s="3" customFormat="1" ht="15" customHeight="1">
      <c r="A216" s="8" t="s">
        <v>89</v>
      </c>
      <c r="B216" s="20"/>
      <c r="C216" s="23" t="s">
        <v>280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0.4</v>
      </c>
      <c r="L216" s="33">
        <f>K216*F216</f>
        <v>268979.20000000001</v>
      </c>
      <c r="M216" s="32"/>
      <c r="N216" s="33">
        <f>F216*M216</f>
        <v>0</v>
      </c>
      <c r="O216" s="42"/>
      <c r="P216" s="49">
        <f>O216*F216</f>
        <v>0</v>
      </c>
      <c r="Q216" s="65">
        <v>0.8</v>
      </c>
      <c r="R216" s="79">
        <f t="shared" si="76"/>
        <v>0.8</v>
      </c>
      <c r="S216" s="79">
        <v>0.8</v>
      </c>
      <c r="T216" s="79">
        <f t="shared" si="72"/>
        <v>0</v>
      </c>
      <c r="U216" s="79"/>
      <c r="V216" s="64"/>
      <c r="W216" s="64" t="e">
        <f>G216+I216+#REF!+O216</f>
        <v>#REF!</v>
      </c>
      <c r="X216" s="152" t="e">
        <f>H216+J216+#REF!+P216</f>
        <v>#REF!</v>
      </c>
      <c r="Y216" s="79"/>
      <c r="Z216" s="64"/>
      <c r="AA216" s="12">
        <f t="shared" si="70"/>
        <v>537958.40000000002</v>
      </c>
      <c r="AB216" s="87">
        <f t="shared" si="71"/>
        <v>134489.59999999998</v>
      </c>
      <c r="AC216" s="13" t="e">
        <f>G216+I216+#REF!+O216</f>
        <v>#REF!</v>
      </c>
      <c r="AD216" s="64">
        <v>0.8</v>
      </c>
      <c r="AE216" s="64" t="e">
        <f t="shared" si="73"/>
        <v>#REF!</v>
      </c>
      <c r="AU216" s="64">
        <f t="shared" si="77"/>
        <v>0.8</v>
      </c>
    </row>
    <row r="217" spans="1:47" s="3" customFormat="1" ht="15" customHeight="1">
      <c r="A217" s="8" t="s">
        <v>89</v>
      </c>
      <c r="B217" s="20"/>
      <c r="C217" s="23" t="s">
        <v>281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0.1</v>
      </c>
      <c r="L217" s="33">
        <f>+K217*F216</f>
        <v>67244.800000000003</v>
      </c>
      <c r="M217" s="32"/>
      <c r="N217" s="33">
        <f>F216*M217</f>
        <v>0</v>
      </c>
      <c r="O217" s="42"/>
      <c r="P217" s="49">
        <f>O217*F216</f>
        <v>0</v>
      </c>
      <c r="Q217" s="65">
        <v>0.2</v>
      </c>
      <c r="R217" s="79">
        <f t="shared" si="76"/>
        <v>0.2</v>
      </c>
      <c r="S217" s="79">
        <v>0.2</v>
      </c>
      <c r="T217" s="79">
        <f t="shared" si="72"/>
        <v>0</v>
      </c>
      <c r="U217" s="79"/>
      <c r="V217" s="64"/>
      <c r="W217" s="64" t="e">
        <f>G217+I217+#REF!+O217</f>
        <v>#REF!</v>
      </c>
      <c r="X217" s="152" t="e">
        <f>H217+J217+#REF!+P217</f>
        <v>#REF!</v>
      </c>
      <c r="Y217" s="79"/>
      <c r="Z217" s="64"/>
      <c r="AA217" s="12">
        <f t="shared" si="70"/>
        <v>134489.60000000001</v>
      </c>
      <c r="AB217" s="87">
        <f t="shared" si="71"/>
        <v>-134489.60000000001</v>
      </c>
      <c r="AC217" s="13" t="e">
        <f>G217+I217+#REF!+O217</f>
        <v>#REF!</v>
      </c>
      <c r="AD217" s="64">
        <v>0.2</v>
      </c>
      <c r="AE217" s="64" t="e">
        <f t="shared" si="73"/>
        <v>#REF!</v>
      </c>
      <c r="AU217" s="64">
        <f t="shared" si="77"/>
        <v>0.2</v>
      </c>
    </row>
    <row r="218" spans="1:47" s="3" customFormat="1" ht="15" customHeight="1">
      <c r="A218" s="8" t="s">
        <v>89</v>
      </c>
      <c r="B218" s="20"/>
      <c r="C218" s="23" t="s">
        <v>282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32">
        <v>0</v>
      </c>
      <c r="N218" s="33">
        <f>F218*M218</f>
        <v>0</v>
      </c>
      <c r="O218" s="42"/>
      <c r="P218" s="49">
        <f>O218*F218</f>
        <v>0</v>
      </c>
      <c r="Q218" s="65">
        <v>0.8</v>
      </c>
      <c r="R218" s="79">
        <f t="shared" si="76"/>
        <v>0.8</v>
      </c>
      <c r="S218" s="79">
        <v>0.8</v>
      </c>
      <c r="T218" s="79">
        <f t="shared" si="72"/>
        <v>0</v>
      </c>
      <c r="U218" s="79"/>
      <c r="V218" s="64"/>
      <c r="W218" s="64" t="e">
        <f>G218+I218+#REF!+O218</f>
        <v>#REF!</v>
      </c>
      <c r="X218" s="152" t="e">
        <f>H218+J218+#REF!+P218</f>
        <v>#REF!</v>
      </c>
      <c r="Y218" s="79"/>
      <c r="Z218" s="64"/>
      <c r="AA218" s="12">
        <f t="shared" si="70"/>
        <v>1075916.8</v>
      </c>
      <c r="AB218" s="87">
        <f t="shared" si="71"/>
        <v>268979.19999999995</v>
      </c>
      <c r="AC218" s="13" t="e">
        <f>G218+I218+#REF!+O218</f>
        <v>#REF!</v>
      </c>
      <c r="AD218" s="64">
        <v>0.8</v>
      </c>
      <c r="AE218" s="64" t="e">
        <f t="shared" si="73"/>
        <v>#REF!</v>
      </c>
      <c r="AU218" s="64">
        <f t="shared" si="77"/>
        <v>0.8</v>
      </c>
    </row>
    <row r="219" spans="1:47" s="3" customFormat="1" ht="15" customHeight="1">
      <c r="A219" s="8" t="s">
        <v>89</v>
      </c>
      <c r="B219" s="20"/>
      <c r="C219" s="23" t="s">
        <v>283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0.18</v>
      </c>
      <c r="L219" s="33">
        <f>+K219*F218</f>
        <v>242081.28</v>
      </c>
      <c r="M219" s="32">
        <v>0.02</v>
      </c>
      <c r="N219" s="33">
        <f>+M219*F218</f>
        <v>26897.920000000002</v>
      </c>
      <c r="O219" s="42">
        <v>0.02</v>
      </c>
      <c r="P219" s="49">
        <f>O219*F218</f>
        <v>26897.920000000002</v>
      </c>
      <c r="Q219" s="65">
        <v>0.2</v>
      </c>
      <c r="R219" s="79">
        <f t="shared" si="76"/>
        <v>0.19999999999999998</v>
      </c>
      <c r="S219" s="79">
        <v>0.2</v>
      </c>
      <c r="T219" s="79">
        <f t="shared" si="72"/>
        <v>0</v>
      </c>
      <c r="U219" s="79"/>
      <c r="V219" s="64"/>
      <c r="W219" s="64" t="e">
        <f>G219+I219+#REF!+O219</f>
        <v>#REF!</v>
      </c>
      <c r="X219" s="152" t="e">
        <f>H219+J219+#REF!+P219</f>
        <v>#REF!</v>
      </c>
      <c r="Y219" s="79"/>
      <c r="Z219" s="64"/>
      <c r="AA219" s="12">
        <f t="shared" si="70"/>
        <v>268979.20000000001</v>
      </c>
      <c r="AB219" s="87">
        <f t="shared" si="71"/>
        <v>-268979.20000000001</v>
      </c>
      <c r="AC219" s="13" t="e">
        <f>G219+I219+#REF!+O219</f>
        <v>#REF!</v>
      </c>
      <c r="AD219" s="64">
        <v>0.2</v>
      </c>
      <c r="AE219" s="64" t="e">
        <f t="shared" si="73"/>
        <v>#REF!</v>
      </c>
      <c r="AU219" s="64">
        <f t="shared" si="77"/>
        <v>0.19999999999999998</v>
      </c>
    </row>
    <row r="220" spans="1:47" s="3" customFormat="1" ht="15" customHeight="1">
      <c r="A220" s="8" t="s">
        <v>89</v>
      </c>
      <c r="B220" s="20"/>
      <c r="C220" s="23" t="s">
        <v>284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32">
        <v>0</v>
      </c>
      <c r="N220" s="33">
        <f>F220*M220</f>
        <v>0</v>
      </c>
      <c r="O220" s="42"/>
      <c r="P220" s="49">
        <f>O220*F220</f>
        <v>0</v>
      </c>
      <c r="Q220" s="65">
        <v>0.8</v>
      </c>
      <c r="R220" s="79">
        <f t="shared" si="76"/>
        <v>0.8</v>
      </c>
      <c r="S220" s="79">
        <v>0.8</v>
      </c>
      <c r="T220" s="79">
        <f t="shared" si="72"/>
        <v>0</v>
      </c>
      <c r="U220" s="79"/>
      <c r="V220" s="64"/>
      <c r="W220" s="64" t="e">
        <f>G220+I220+#REF!+O220</f>
        <v>#REF!</v>
      </c>
      <c r="X220" s="152" t="e">
        <f>H220+J220+#REF!+P220</f>
        <v>#REF!</v>
      </c>
      <c r="Y220" s="79"/>
      <c r="Z220" s="64"/>
      <c r="AA220" s="12">
        <f t="shared" si="70"/>
        <v>537958.40000000002</v>
      </c>
      <c r="AB220" s="87">
        <f t="shared" si="71"/>
        <v>134489.59999999998</v>
      </c>
      <c r="AC220" s="13" t="e">
        <f>G220+I220+#REF!+O220</f>
        <v>#REF!</v>
      </c>
      <c r="AD220" s="64">
        <v>0.8</v>
      </c>
      <c r="AE220" s="64" t="e">
        <f t="shared" si="73"/>
        <v>#REF!</v>
      </c>
      <c r="AU220" s="64">
        <f t="shared" si="77"/>
        <v>0.8</v>
      </c>
    </row>
    <row r="221" spans="1:47" s="3" customFormat="1" ht="15" customHeight="1">
      <c r="A221" s="8" t="s">
        <v>89</v>
      </c>
      <c r="B221" s="20"/>
      <c r="C221" s="23" t="s">
        <v>285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0.2</v>
      </c>
      <c r="L221" s="33">
        <f>+K221*F220</f>
        <v>134489.60000000001</v>
      </c>
      <c r="M221" s="32"/>
      <c r="N221" s="33">
        <f>+M221*F220</f>
        <v>0</v>
      </c>
      <c r="O221" s="42"/>
      <c r="P221" s="49">
        <f>O221*F220</f>
        <v>0</v>
      </c>
      <c r="Q221" s="65">
        <v>0.2</v>
      </c>
      <c r="R221" s="79">
        <f t="shared" si="76"/>
        <v>0.2</v>
      </c>
      <c r="S221" s="79">
        <v>0.2</v>
      </c>
      <c r="T221" s="79">
        <f t="shared" si="72"/>
        <v>0</v>
      </c>
      <c r="U221" s="79"/>
      <c r="V221" s="64"/>
      <c r="W221" s="64" t="e">
        <f>G221+I221+#REF!+O221</f>
        <v>#REF!</v>
      </c>
      <c r="X221" s="152" t="e">
        <f>H221+J221+#REF!+P221</f>
        <v>#REF!</v>
      </c>
      <c r="Y221" s="79"/>
      <c r="Z221" s="64"/>
      <c r="AA221" s="12">
        <f t="shared" si="70"/>
        <v>134489.60000000001</v>
      </c>
      <c r="AB221" s="87">
        <f t="shared" si="71"/>
        <v>-134489.60000000001</v>
      </c>
      <c r="AC221" s="13" t="e">
        <f>G221+I221+#REF!+O221</f>
        <v>#REF!</v>
      </c>
      <c r="AD221" s="64">
        <v>0.2</v>
      </c>
      <c r="AE221" s="64" t="e">
        <f t="shared" si="73"/>
        <v>#REF!</v>
      </c>
      <c r="AU221" s="64">
        <f t="shared" si="77"/>
        <v>0.2</v>
      </c>
    </row>
    <row r="222" spans="1:47" s="3" customFormat="1" ht="15" customHeight="1">
      <c r="A222" s="8" t="s">
        <v>89</v>
      </c>
      <c r="B222" s="153"/>
      <c r="C222" s="154" t="s">
        <v>286</v>
      </c>
      <c r="D222" s="155"/>
      <c r="E222" s="101">
        <v>0.01</v>
      </c>
      <c r="F222" s="156">
        <f>+E222*$D$205</f>
        <v>672448</v>
      </c>
      <c r="G222" s="158">
        <v>0.4</v>
      </c>
      <c r="H222" s="159">
        <f>+G222*F222</f>
        <v>268979.20000000001</v>
      </c>
      <c r="I222" s="32">
        <v>0.3</v>
      </c>
      <c r="J222" s="33">
        <f>+I222*F222</f>
        <v>201734.39999999999</v>
      </c>
      <c r="K222" s="53"/>
      <c r="L222" s="33">
        <f>+K222*F222</f>
        <v>0</v>
      </c>
      <c r="M222" s="32">
        <v>0.1</v>
      </c>
      <c r="N222" s="33">
        <f>F222*M222</f>
        <v>67244.800000000003</v>
      </c>
      <c r="O222" s="42">
        <v>0.1</v>
      </c>
      <c r="P222" s="49">
        <f>O222*F222</f>
        <v>67244.800000000003</v>
      </c>
      <c r="Q222" s="65">
        <v>0.8</v>
      </c>
      <c r="R222" s="79">
        <f t="shared" si="76"/>
        <v>0.79999999999999993</v>
      </c>
      <c r="S222" s="79">
        <v>0.79999999999999993</v>
      </c>
      <c r="T222" s="79">
        <f t="shared" si="72"/>
        <v>0</v>
      </c>
      <c r="U222" s="79"/>
      <c r="V222" s="64"/>
      <c r="W222" s="64" t="e">
        <f>G222+I222+#REF!+O222</f>
        <v>#REF!</v>
      </c>
      <c r="X222" s="152" t="e">
        <f>H222+J222+#REF!+P222</f>
        <v>#REF!</v>
      </c>
      <c r="Y222" s="79"/>
      <c r="Z222" s="64"/>
      <c r="AA222" s="12">
        <f t="shared" si="70"/>
        <v>537958.40000000002</v>
      </c>
      <c r="AB222" s="87">
        <f t="shared" si="71"/>
        <v>134489.59999999998</v>
      </c>
      <c r="AC222" s="13" t="e">
        <f>G222+I222+#REF!+O222</f>
        <v>#REF!</v>
      </c>
      <c r="AD222" s="64">
        <v>0.7</v>
      </c>
      <c r="AE222" s="64" t="e">
        <f t="shared" si="73"/>
        <v>#REF!</v>
      </c>
      <c r="AU222" s="64">
        <f t="shared" si="77"/>
        <v>0.79999999999999993</v>
      </c>
    </row>
    <row r="223" spans="1:47" s="3" customFormat="1" ht="15" customHeight="1">
      <c r="A223" s="8" t="s">
        <v>89</v>
      </c>
      <c r="B223" s="153"/>
      <c r="C223" s="154" t="s">
        <v>287</v>
      </c>
      <c r="D223" s="155"/>
      <c r="E223" s="101"/>
      <c r="F223" s="156"/>
      <c r="G223" s="158">
        <v>0.1</v>
      </c>
      <c r="H223" s="159">
        <f>+G223*F222</f>
        <v>67244.800000000003</v>
      </c>
      <c r="I223" s="32">
        <v>0.04</v>
      </c>
      <c r="J223" s="33">
        <f>+I223*F222</f>
        <v>26897.920000000002</v>
      </c>
      <c r="K223" s="53"/>
      <c r="L223" s="33">
        <f>+K223*F222</f>
        <v>0</v>
      </c>
      <c r="M223" s="32">
        <v>0.06</v>
      </c>
      <c r="N223" s="33">
        <f>F222*M223</f>
        <v>40346.879999999997</v>
      </c>
      <c r="O223" s="42">
        <v>0.06</v>
      </c>
      <c r="P223" s="49">
        <f>O223*F222</f>
        <v>40346.879999999997</v>
      </c>
      <c r="Q223" s="65">
        <v>0.2</v>
      </c>
      <c r="R223" s="79">
        <f t="shared" si="76"/>
        <v>0.2</v>
      </c>
      <c r="S223" s="79">
        <v>0.2</v>
      </c>
      <c r="T223" s="79">
        <f t="shared" si="72"/>
        <v>0</v>
      </c>
      <c r="U223" s="79"/>
      <c r="V223" s="64"/>
      <c r="W223" s="64" t="e">
        <f>G223+I223+#REF!+O223</f>
        <v>#REF!</v>
      </c>
      <c r="X223" s="152" t="e">
        <f>H223+J223+#REF!+P223</f>
        <v>#REF!</v>
      </c>
      <c r="Y223" s="79"/>
      <c r="Z223" s="64"/>
      <c r="AA223" s="12">
        <f t="shared" si="70"/>
        <v>134489.60000000001</v>
      </c>
      <c r="AB223" s="87">
        <f t="shared" si="71"/>
        <v>-134489.60000000001</v>
      </c>
      <c r="AC223" s="13" t="e">
        <f>G223+I223+#REF!+O223</f>
        <v>#REF!</v>
      </c>
      <c r="AD223" s="64">
        <v>0.14000000000000001</v>
      </c>
      <c r="AE223" s="64" t="e">
        <f t="shared" si="73"/>
        <v>#REF!</v>
      </c>
      <c r="AU223" s="64">
        <f t="shared" si="77"/>
        <v>0.2</v>
      </c>
    </row>
    <row r="224" spans="1:47" s="3" customFormat="1" ht="15" customHeight="1">
      <c r="A224" s="8" t="s">
        <v>89</v>
      </c>
      <c r="B224" s="153"/>
      <c r="C224" s="154" t="s">
        <v>288</v>
      </c>
      <c r="D224" s="155"/>
      <c r="E224" s="101">
        <v>0.01</v>
      </c>
      <c r="F224" s="156">
        <f>+E224*$D$205</f>
        <v>672448</v>
      </c>
      <c r="G224" s="158">
        <v>0</v>
      </c>
      <c r="H224" s="159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32">
        <v>0</v>
      </c>
      <c r="N224" s="33">
        <f>F224*M224</f>
        <v>0</v>
      </c>
      <c r="O224" s="42"/>
      <c r="P224" s="49">
        <f>O224*F224</f>
        <v>0</v>
      </c>
      <c r="Q224" s="65">
        <v>0.8</v>
      </c>
      <c r="R224" s="79">
        <f t="shared" si="76"/>
        <v>0.8</v>
      </c>
      <c r="S224" s="79">
        <v>0.8</v>
      </c>
      <c r="T224" s="79">
        <f t="shared" si="72"/>
        <v>0</v>
      </c>
      <c r="U224" s="79"/>
      <c r="V224" s="64"/>
      <c r="W224" s="64" t="e">
        <f>G224+I224+#REF!+O224</f>
        <v>#REF!</v>
      </c>
      <c r="X224" s="152" t="e">
        <f>H224+J224+#REF!+P224</f>
        <v>#REF!</v>
      </c>
      <c r="Y224" s="79"/>
      <c r="Z224" s="64"/>
      <c r="AA224" s="12">
        <f t="shared" si="70"/>
        <v>537958.40000000002</v>
      </c>
      <c r="AB224" s="87">
        <f t="shared" si="71"/>
        <v>134489.59999999998</v>
      </c>
      <c r="AC224" s="13" t="e">
        <f>G224+I224+#REF!+O224</f>
        <v>#REF!</v>
      </c>
      <c r="AD224" s="64">
        <v>0.8</v>
      </c>
      <c r="AE224" s="64" t="e">
        <f t="shared" si="73"/>
        <v>#REF!</v>
      </c>
      <c r="AU224" s="64">
        <f t="shared" si="77"/>
        <v>0.8</v>
      </c>
    </row>
    <row r="225" spans="1:47" s="3" customFormat="1" ht="15" customHeight="1">
      <c r="A225" s="8" t="s">
        <v>89</v>
      </c>
      <c r="B225" s="153"/>
      <c r="C225" s="154" t="s">
        <v>289</v>
      </c>
      <c r="D225" s="155"/>
      <c r="E225" s="101"/>
      <c r="F225" s="156"/>
      <c r="G225" s="158">
        <v>0</v>
      </c>
      <c r="H225" s="159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32">
        <v>0.2</v>
      </c>
      <c r="N225" s="33">
        <f>F224*M225</f>
        <v>134489.60000000001</v>
      </c>
      <c r="O225" s="42">
        <v>0.2</v>
      </c>
      <c r="P225" s="49">
        <f>O225*F224</f>
        <v>134489.60000000001</v>
      </c>
      <c r="Q225" s="65">
        <v>0.2</v>
      </c>
      <c r="R225" s="79">
        <f t="shared" si="76"/>
        <v>0.2</v>
      </c>
      <c r="S225" s="79">
        <v>0.2</v>
      </c>
      <c r="T225" s="79">
        <f t="shared" si="72"/>
        <v>0</v>
      </c>
      <c r="U225" s="79"/>
      <c r="V225" s="64"/>
      <c r="W225" s="64" t="e">
        <f>G225+I225+#REF!+O225</f>
        <v>#REF!</v>
      </c>
      <c r="X225" s="152" t="e">
        <f>H225+J225+#REF!+P225</f>
        <v>#REF!</v>
      </c>
      <c r="Y225" s="79"/>
      <c r="Z225" s="64"/>
      <c r="AA225" s="12">
        <f t="shared" si="70"/>
        <v>134489.60000000001</v>
      </c>
      <c r="AB225" s="87">
        <f t="shared" si="71"/>
        <v>-134489.60000000001</v>
      </c>
      <c r="AC225" s="13" t="e">
        <f>G225+I225+#REF!+O225</f>
        <v>#REF!</v>
      </c>
      <c r="AD225" s="64">
        <v>0.2</v>
      </c>
      <c r="AE225" s="64" t="e">
        <f t="shared" si="73"/>
        <v>#REF!</v>
      </c>
      <c r="AU225" s="64">
        <f t="shared" si="77"/>
        <v>0.2</v>
      </c>
    </row>
    <row r="226" spans="1:47" s="3" customFormat="1" ht="15" customHeight="1">
      <c r="A226" s="8" t="s">
        <v>89</v>
      </c>
      <c r="B226" s="153" t="s">
        <v>290</v>
      </c>
      <c r="C226" s="170" t="s">
        <v>291</v>
      </c>
      <c r="D226" s="155"/>
      <c r="E226" s="101">
        <v>0.02</v>
      </c>
      <c r="F226" s="156">
        <f>+E226*$D$205</f>
        <v>1344896</v>
      </c>
      <c r="G226" s="158">
        <v>0</v>
      </c>
      <c r="H226" s="159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32">
        <v>1</v>
      </c>
      <c r="N226" s="33">
        <f>+M226*$F226</f>
        <v>1344896</v>
      </c>
      <c r="O226" s="42">
        <v>0.9</v>
      </c>
      <c r="P226" s="49">
        <f t="shared" ref="P226:P236" si="78">O226*F226</f>
        <v>1210406.4000000001</v>
      </c>
      <c r="Q226" s="65">
        <v>1</v>
      </c>
      <c r="R226" s="79">
        <f t="shared" si="76"/>
        <v>0.9</v>
      </c>
      <c r="S226" s="79">
        <v>0.8</v>
      </c>
      <c r="T226" s="79">
        <f t="shared" si="72"/>
        <v>9.9999999999999978E-2</v>
      </c>
      <c r="U226" s="161">
        <f>T226*F226</f>
        <v>134489.59999999998</v>
      </c>
      <c r="V226" s="64"/>
      <c r="W226" s="64" t="e">
        <f>G226+I226+#REF!+O226</f>
        <v>#REF!</v>
      </c>
      <c r="X226" s="152" t="e">
        <f>H226+J226+#REF!+P226</f>
        <v>#REF!</v>
      </c>
      <c r="Y226" s="91">
        <v>0.8</v>
      </c>
      <c r="Z226" s="64"/>
      <c r="AA226" s="12">
        <f t="shared" si="70"/>
        <v>1344896</v>
      </c>
      <c r="AB226" s="87">
        <f t="shared" si="71"/>
        <v>0</v>
      </c>
      <c r="AC226" s="13" t="e">
        <f>G226+I226+#REF!+O226</f>
        <v>#REF!</v>
      </c>
      <c r="AD226" s="64">
        <v>0.4</v>
      </c>
      <c r="AE226" s="64" t="e">
        <f t="shared" si="73"/>
        <v>#REF!</v>
      </c>
      <c r="AU226" s="64">
        <f t="shared" si="77"/>
        <v>1</v>
      </c>
    </row>
    <row r="227" spans="1:47" s="3" customFormat="1" ht="15" customHeight="1">
      <c r="A227" s="8" t="s">
        <v>292</v>
      </c>
      <c r="B227" s="153" t="s">
        <v>293</v>
      </c>
      <c r="C227" s="170" t="s">
        <v>294</v>
      </c>
      <c r="D227" s="155"/>
      <c r="E227" s="101">
        <v>0.02</v>
      </c>
      <c r="F227" s="156">
        <f>+E227*$D$205</f>
        <v>1344896</v>
      </c>
      <c r="G227" s="158">
        <v>0</v>
      </c>
      <c r="H227" s="159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32">
        <v>1</v>
      </c>
      <c r="N227" s="33">
        <f>+M227*$F227</f>
        <v>1344896</v>
      </c>
      <c r="O227" s="42">
        <v>0.85</v>
      </c>
      <c r="P227" s="49">
        <f t="shared" si="78"/>
        <v>1143161.5999999999</v>
      </c>
      <c r="Q227" s="65">
        <v>1</v>
      </c>
      <c r="R227" s="79">
        <f t="shared" si="76"/>
        <v>0.85</v>
      </c>
      <c r="S227" s="79">
        <v>0.5</v>
      </c>
      <c r="T227" s="79">
        <f t="shared" si="72"/>
        <v>0.15000000000000002</v>
      </c>
      <c r="U227" s="161">
        <f>T227*F227</f>
        <v>201734.40000000002</v>
      </c>
      <c r="V227" s="64"/>
      <c r="W227" s="64" t="e">
        <f>G227+I227+#REF!+O227</f>
        <v>#REF!</v>
      </c>
      <c r="X227" s="152" t="e">
        <f>H227+J227+#REF!+P227</f>
        <v>#REF!</v>
      </c>
      <c r="Y227" s="79"/>
      <c r="Z227" s="64"/>
      <c r="AA227" s="12">
        <f t="shared" si="70"/>
        <v>1344896</v>
      </c>
      <c r="AB227" s="87">
        <f t="shared" si="71"/>
        <v>0</v>
      </c>
      <c r="AC227" s="13" t="e">
        <f>G227+I227+#REF!+O227</f>
        <v>#REF!</v>
      </c>
      <c r="AD227" s="64">
        <v>0</v>
      </c>
      <c r="AE227" s="64" t="e">
        <f t="shared" si="73"/>
        <v>#REF!</v>
      </c>
      <c r="AU227" s="64">
        <f t="shared" si="77"/>
        <v>1</v>
      </c>
    </row>
    <row r="228" spans="1:47" s="3" customFormat="1" ht="15" customHeight="1">
      <c r="A228" s="8"/>
      <c r="B228" s="153" t="s">
        <v>295</v>
      </c>
      <c r="C228" s="166" t="s">
        <v>270</v>
      </c>
      <c r="D228" s="155"/>
      <c r="E228" s="101"/>
      <c r="F228" s="156"/>
      <c r="G228" s="158">
        <v>0</v>
      </c>
      <c r="H228" s="159"/>
      <c r="I228" s="32">
        <v>0</v>
      </c>
      <c r="J228" s="33"/>
      <c r="K228" s="53">
        <v>0</v>
      </c>
      <c r="L228" s="33"/>
      <c r="M228" s="32">
        <v>0</v>
      </c>
      <c r="N228" s="33"/>
      <c r="O228" s="42"/>
      <c r="P228" s="49">
        <f t="shared" si="78"/>
        <v>0</v>
      </c>
      <c r="Q228" s="65"/>
      <c r="R228" s="32">
        <f>G228+I228+K228+M228</f>
        <v>0</v>
      </c>
      <c r="S228" s="32">
        <v>0</v>
      </c>
      <c r="T228" s="79">
        <f t="shared" si="72"/>
        <v>0</v>
      </c>
      <c r="U228" s="79"/>
      <c r="V228" s="64"/>
      <c r="W228" s="64" t="e">
        <f>G228+I228+#REF!+O228</f>
        <v>#REF!</v>
      </c>
      <c r="X228" s="152" t="e">
        <f>H228+J228+#REF!+P228</f>
        <v>#REF!</v>
      </c>
      <c r="Y228" s="79"/>
      <c r="Z228" s="64"/>
      <c r="AA228" s="12">
        <f t="shared" si="70"/>
        <v>0</v>
      </c>
      <c r="AB228" s="87">
        <f t="shared" si="71"/>
        <v>0</v>
      </c>
      <c r="AC228" s="13" t="e">
        <f>G228+I228+#REF!+O228</f>
        <v>#REF!</v>
      </c>
      <c r="AD228" s="64">
        <v>0</v>
      </c>
      <c r="AE228" s="64" t="e">
        <f t="shared" si="73"/>
        <v>#REF!</v>
      </c>
    </row>
    <row r="229" spans="1:47" s="3" customFormat="1" ht="15" customHeight="1">
      <c r="A229" s="8"/>
      <c r="B229" s="153"/>
      <c r="C229" s="166" t="s">
        <v>296</v>
      </c>
      <c r="D229" s="155"/>
      <c r="E229" s="101"/>
      <c r="F229" s="156"/>
      <c r="G229" s="158">
        <v>0</v>
      </c>
      <c r="H229" s="159"/>
      <c r="I229" s="32">
        <v>0</v>
      </c>
      <c r="J229" s="33"/>
      <c r="K229" s="53">
        <v>0</v>
      </c>
      <c r="L229" s="33"/>
      <c r="M229" s="32">
        <v>0</v>
      </c>
      <c r="N229" s="33"/>
      <c r="O229" s="42"/>
      <c r="P229" s="49">
        <f t="shared" si="78"/>
        <v>0</v>
      </c>
      <c r="Q229" s="65"/>
      <c r="R229" s="32">
        <f>G229+I229+K229+M229</f>
        <v>0</v>
      </c>
      <c r="S229" s="32">
        <v>0</v>
      </c>
      <c r="T229" s="79">
        <f t="shared" si="72"/>
        <v>0</v>
      </c>
      <c r="U229" s="79"/>
      <c r="V229" s="64"/>
      <c r="W229" s="64" t="e">
        <f>G229+I229+#REF!+O229</f>
        <v>#REF!</v>
      </c>
      <c r="X229" s="152" t="e">
        <f>H229+J229+#REF!+P229</f>
        <v>#REF!</v>
      </c>
      <c r="Y229" s="79"/>
      <c r="Z229" s="64"/>
      <c r="AA229" s="12">
        <f t="shared" si="70"/>
        <v>0</v>
      </c>
      <c r="AB229" s="87">
        <f t="shared" si="71"/>
        <v>0</v>
      </c>
      <c r="AC229" s="13" t="e">
        <f>G229+I229+#REF!+O229</f>
        <v>#REF!</v>
      </c>
      <c r="AD229" s="64">
        <v>0</v>
      </c>
      <c r="AE229" s="64" t="e">
        <f t="shared" si="73"/>
        <v>#REF!</v>
      </c>
    </row>
    <row r="230" spans="1:47" s="3" customFormat="1" ht="15" customHeight="1">
      <c r="A230" s="8" t="s">
        <v>26</v>
      </c>
      <c r="B230" s="20"/>
      <c r="C230" s="23" t="s">
        <v>272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32">
        <v>0</v>
      </c>
      <c r="N230" s="33"/>
      <c r="O230" s="42"/>
      <c r="P230" s="49">
        <f t="shared" si="78"/>
        <v>0</v>
      </c>
      <c r="Q230" s="65">
        <v>1</v>
      </c>
      <c r="R230" s="79">
        <f>G230+I230+K230+O230</f>
        <v>1</v>
      </c>
      <c r="S230" s="79">
        <v>1</v>
      </c>
      <c r="T230" s="79">
        <f t="shared" si="72"/>
        <v>0</v>
      </c>
      <c r="U230" s="79"/>
      <c r="V230" s="64"/>
      <c r="W230" s="64" t="e">
        <f>G230+I230+#REF!+O230</f>
        <v>#REF!</v>
      </c>
      <c r="X230" s="152" t="e">
        <f>H230+J230+#REF!+P230</f>
        <v>#REF!</v>
      </c>
      <c r="Y230" s="79"/>
      <c r="Z230" s="64"/>
      <c r="AA230" s="12">
        <f t="shared" si="70"/>
        <v>1344896</v>
      </c>
      <c r="AB230" s="87">
        <f t="shared" si="71"/>
        <v>0</v>
      </c>
      <c r="AC230" s="13" t="e">
        <f>G230+I230+#REF!+O230</f>
        <v>#REF!</v>
      </c>
      <c r="AD230" s="64">
        <v>1</v>
      </c>
      <c r="AE230" s="64" t="e">
        <f t="shared" si="73"/>
        <v>#REF!</v>
      </c>
      <c r="AU230" s="64">
        <f>G230+I230+K230+M230</f>
        <v>1</v>
      </c>
    </row>
    <row r="231" spans="1:47" s="3" customFormat="1" ht="15" customHeight="1">
      <c r="A231" s="8" t="s">
        <v>26</v>
      </c>
      <c r="B231" s="20"/>
      <c r="C231" s="23" t="s">
        <v>273</v>
      </c>
      <c r="D231" s="24"/>
      <c r="E231" s="42">
        <v>0.02</v>
      </c>
      <c r="F231" s="25">
        <f t="shared" ref="F231:F233" si="79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32">
        <v>0</v>
      </c>
      <c r="N231" s="33"/>
      <c r="O231" s="42"/>
      <c r="P231" s="49">
        <f t="shared" si="78"/>
        <v>0</v>
      </c>
      <c r="Q231" s="65">
        <v>1</v>
      </c>
      <c r="R231" s="79">
        <f>G231+I231+K231+O231</f>
        <v>1</v>
      </c>
      <c r="S231" s="79">
        <v>1</v>
      </c>
      <c r="T231" s="79">
        <f t="shared" si="72"/>
        <v>0</v>
      </c>
      <c r="U231" s="79"/>
      <c r="V231" s="64"/>
      <c r="W231" s="64" t="e">
        <f>G231+I231+#REF!+O231</f>
        <v>#REF!</v>
      </c>
      <c r="X231" s="152" t="e">
        <f>H231+J231+#REF!+P231</f>
        <v>#REF!</v>
      </c>
      <c r="Y231" s="79"/>
      <c r="Z231" s="64"/>
      <c r="AA231" s="12">
        <f t="shared" si="70"/>
        <v>1344896</v>
      </c>
      <c r="AB231" s="87">
        <f t="shared" si="71"/>
        <v>0</v>
      </c>
      <c r="AC231" s="13" t="e">
        <f>G231+I231+#REF!+O231</f>
        <v>#REF!</v>
      </c>
      <c r="AD231" s="64">
        <v>1</v>
      </c>
      <c r="AE231" s="64" t="e">
        <f t="shared" si="73"/>
        <v>#REF!</v>
      </c>
      <c r="AU231" s="64">
        <f>G231+I231+K231+M231</f>
        <v>1</v>
      </c>
    </row>
    <row r="232" spans="1:47" ht="15" customHeight="1">
      <c r="A232" s="31" t="s">
        <v>26</v>
      </c>
      <c r="B232" s="20"/>
      <c r="C232" s="23" t="s">
        <v>274</v>
      </c>
      <c r="D232" s="24"/>
      <c r="E232" s="42">
        <v>0.02</v>
      </c>
      <c r="F232" s="25">
        <f t="shared" si="79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32">
        <v>0</v>
      </c>
      <c r="N232" s="33"/>
      <c r="O232" s="42"/>
      <c r="P232" s="49">
        <f t="shared" si="78"/>
        <v>0</v>
      </c>
      <c r="Q232" s="62">
        <v>1</v>
      </c>
      <c r="R232" s="79">
        <f>G232+I232+K232+O232</f>
        <v>1</v>
      </c>
      <c r="S232" s="79">
        <v>1</v>
      </c>
      <c r="T232" s="79">
        <f t="shared" si="72"/>
        <v>0</v>
      </c>
      <c r="U232" s="79"/>
      <c r="V232" s="64"/>
      <c r="W232" s="64" t="e">
        <f>G232+I232+#REF!+O232</f>
        <v>#REF!</v>
      </c>
      <c r="X232" s="152" t="e">
        <f>H232+J232+#REF!+P232</f>
        <v>#REF!</v>
      </c>
      <c r="Y232" s="79"/>
      <c r="Z232" s="64"/>
      <c r="AA232" s="15">
        <f t="shared" si="70"/>
        <v>1344896</v>
      </c>
      <c r="AB232" s="80">
        <f t="shared" si="71"/>
        <v>0</v>
      </c>
      <c r="AC232" s="13" t="e">
        <f>G232+I232+#REF!+O232</f>
        <v>#REF!</v>
      </c>
      <c r="AD232" s="64">
        <v>1</v>
      </c>
      <c r="AE232" s="64" t="e">
        <f t="shared" si="73"/>
        <v>#REF!</v>
      </c>
      <c r="AU232" s="64">
        <f>G232+I232+K232+M232</f>
        <v>1</v>
      </c>
    </row>
    <row r="233" spans="1:47" ht="15" customHeight="1">
      <c r="A233" s="31" t="s">
        <v>26</v>
      </c>
      <c r="B233" s="20"/>
      <c r="C233" s="23" t="s">
        <v>275</v>
      </c>
      <c r="D233" s="24"/>
      <c r="E233" s="42">
        <v>0.02</v>
      </c>
      <c r="F233" s="25">
        <f t="shared" si="79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32">
        <v>0</v>
      </c>
      <c r="N233" s="33"/>
      <c r="O233" s="42"/>
      <c r="P233" s="49">
        <f t="shared" si="78"/>
        <v>0</v>
      </c>
      <c r="Q233" s="62">
        <v>1</v>
      </c>
      <c r="R233" s="79">
        <f>G233+I233+K233+O233</f>
        <v>1</v>
      </c>
      <c r="S233" s="79">
        <v>1</v>
      </c>
      <c r="T233" s="79">
        <f t="shared" si="72"/>
        <v>0</v>
      </c>
      <c r="U233" s="79"/>
      <c r="V233" s="64"/>
      <c r="W233" s="64" t="e">
        <f>G233+I233+#REF!+O233</f>
        <v>#REF!</v>
      </c>
      <c r="X233" s="152" t="e">
        <f>H233+J233+#REF!+P233</f>
        <v>#REF!</v>
      </c>
      <c r="Y233" s="79"/>
      <c r="Z233" s="64"/>
      <c r="AA233" s="15">
        <f t="shared" si="70"/>
        <v>1344896</v>
      </c>
      <c r="AB233" s="80">
        <f t="shared" si="71"/>
        <v>0</v>
      </c>
      <c r="AC233" s="13" t="e">
        <f>G233+I233+#REF!+O233</f>
        <v>#REF!</v>
      </c>
      <c r="AD233" s="64">
        <v>1</v>
      </c>
      <c r="AE233" s="64" t="e">
        <f t="shared" si="73"/>
        <v>#REF!</v>
      </c>
      <c r="AU233" s="64">
        <f>G233+I233+K233+M233</f>
        <v>1</v>
      </c>
    </row>
    <row r="234" spans="1:47" ht="21.95" customHeight="1">
      <c r="B234" s="20" t="s">
        <v>20</v>
      </c>
      <c r="C234" s="92" t="s">
        <v>277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20">
        <v>0</v>
      </c>
      <c r="N234" s="20"/>
      <c r="O234" s="47"/>
      <c r="P234" s="48">
        <f t="shared" si="78"/>
        <v>0</v>
      </c>
      <c r="Q234" s="99"/>
      <c r="R234" s="79">
        <f>G234+I234+K234+M234</f>
        <v>0</v>
      </c>
      <c r="S234" s="79">
        <v>0</v>
      </c>
      <c r="T234" s="79">
        <f t="shared" si="72"/>
        <v>0</v>
      </c>
      <c r="U234" s="79"/>
      <c r="V234" s="64"/>
      <c r="W234" s="64" t="e">
        <f>G234+I234+#REF!+O234</f>
        <v>#REF!</v>
      </c>
      <c r="X234" s="152" t="e">
        <f>H234+J234+#REF!+P234</f>
        <v>#REF!</v>
      </c>
      <c r="Y234" s="79"/>
      <c r="Z234" s="64"/>
      <c r="AA234" s="15">
        <f t="shared" si="70"/>
        <v>0</v>
      </c>
      <c r="AB234" s="80">
        <f t="shared" si="71"/>
        <v>0</v>
      </c>
      <c r="AC234" s="13" t="e">
        <f>G234+I234+#REF!+O234</f>
        <v>#REF!</v>
      </c>
      <c r="AD234" s="64">
        <v>0</v>
      </c>
      <c r="AE234" s="64" t="e">
        <f t="shared" si="73"/>
        <v>#REF!</v>
      </c>
    </row>
    <row r="235" spans="1:47" ht="15" customHeight="1">
      <c r="B235" s="20"/>
      <c r="C235" s="92" t="s">
        <v>296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32">
        <v>0</v>
      </c>
      <c r="N235" s="33"/>
      <c r="O235" s="42"/>
      <c r="P235" s="49">
        <f t="shared" si="78"/>
        <v>0</v>
      </c>
      <c r="Q235" s="62"/>
      <c r="R235" s="79">
        <f>G235+I235+K235+M235</f>
        <v>0</v>
      </c>
      <c r="S235" s="79">
        <v>0</v>
      </c>
      <c r="T235" s="79">
        <f t="shared" si="72"/>
        <v>0</v>
      </c>
      <c r="U235" s="79"/>
      <c r="V235" s="64"/>
      <c r="W235" s="64" t="e">
        <f>G235+I235+#REF!+O235</f>
        <v>#REF!</v>
      </c>
      <c r="X235" s="152" t="e">
        <f>H235+J235+#REF!+P235</f>
        <v>#REF!</v>
      </c>
      <c r="Y235" s="79"/>
      <c r="Z235" s="64"/>
      <c r="AA235" s="15">
        <f t="shared" si="70"/>
        <v>0</v>
      </c>
      <c r="AB235" s="80">
        <f t="shared" si="71"/>
        <v>0</v>
      </c>
      <c r="AC235" s="13" t="e">
        <f>G235+I235+#REF!+O235</f>
        <v>#REF!</v>
      </c>
      <c r="AD235" s="64">
        <v>0</v>
      </c>
      <c r="AE235" s="64" t="e">
        <f t="shared" si="73"/>
        <v>#REF!</v>
      </c>
    </row>
    <row r="236" spans="1:47" ht="15" customHeight="1">
      <c r="A236" s="31" t="s">
        <v>89</v>
      </c>
      <c r="B236" s="20"/>
      <c r="C236" s="23" t="s">
        <v>278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32">
        <v>0</v>
      </c>
      <c r="N236" s="33"/>
      <c r="O236" s="42"/>
      <c r="P236" s="49">
        <f t="shared" si="78"/>
        <v>0</v>
      </c>
      <c r="Q236" s="62">
        <v>0.8</v>
      </c>
      <c r="R236" s="79">
        <f t="shared" ref="R236:R249" si="80">G236+I236+K236+O236</f>
        <v>0.8</v>
      </c>
      <c r="S236" s="79">
        <v>0.8</v>
      </c>
      <c r="T236" s="79">
        <f t="shared" si="72"/>
        <v>0</v>
      </c>
      <c r="U236" s="79"/>
      <c r="V236" s="64"/>
      <c r="W236" s="64" t="e">
        <f>G236+I236+#REF!+O236</f>
        <v>#REF!</v>
      </c>
      <c r="X236" s="152" t="e">
        <f>H236+J236+#REF!+P236</f>
        <v>#REF!</v>
      </c>
      <c r="Y236" s="79"/>
      <c r="Z236" s="64"/>
      <c r="AA236" s="15">
        <f t="shared" si="70"/>
        <v>1075916.8</v>
      </c>
      <c r="AB236" s="80">
        <f t="shared" si="71"/>
        <v>268979.19999999995</v>
      </c>
      <c r="AC236" s="13" t="e">
        <f>G236+I236+#REF!+O236</f>
        <v>#REF!</v>
      </c>
      <c r="AD236" s="64">
        <v>0.8</v>
      </c>
      <c r="AE236" s="64" t="e">
        <f t="shared" si="73"/>
        <v>#REF!</v>
      </c>
      <c r="AU236" s="64">
        <f t="shared" ref="AU236:AU249" si="81">G236+I236+K236+M236</f>
        <v>0.8</v>
      </c>
    </row>
    <row r="237" spans="1:47" ht="15" customHeight="1">
      <c r="A237" s="31" t="s">
        <v>89</v>
      </c>
      <c r="B237" s="20"/>
      <c r="C237" s="168" t="s">
        <v>279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32">
        <v>0.15</v>
      </c>
      <c r="N237" s="33">
        <f>F236*M237</f>
        <v>201734.39999999999</v>
      </c>
      <c r="O237" s="42">
        <v>0.05</v>
      </c>
      <c r="P237" s="49">
        <f>O237*F236</f>
        <v>67244.800000000003</v>
      </c>
      <c r="Q237" s="62">
        <v>0.2</v>
      </c>
      <c r="R237" s="79">
        <f t="shared" si="80"/>
        <v>0.1</v>
      </c>
      <c r="S237" s="79">
        <v>0.1</v>
      </c>
      <c r="T237" s="79">
        <f t="shared" si="72"/>
        <v>0.1</v>
      </c>
      <c r="U237" s="161">
        <f>T237*F236</f>
        <v>134489.60000000001</v>
      </c>
      <c r="V237" s="64"/>
      <c r="W237" s="64" t="e">
        <f>G237+I237+#REF!+O237</f>
        <v>#REF!</v>
      </c>
      <c r="X237" s="152" t="e">
        <f>H237+J237+#REF!+P237</f>
        <v>#REF!</v>
      </c>
      <c r="Y237" s="79"/>
      <c r="Z237" s="64"/>
      <c r="AA237" s="15">
        <f t="shared" si="70"/>
        <v>268979.20000000001</v>
      </c>
      <c r="AB237" s="80">
        <f t="shared" si="71"/>
        <v>-268979.20000000001</v>
      </c>
      <c r="AC237" s="13" t="e">
        <f>G237+I237+#REF!+O237</f>
        <v>#REF!</v>
      </c>
      <c r="AD237" s="64">
        <v>0.05</v>
      </c>
      <c r="AE237" s="64" t="e">
        <f t="shared" si="73"/>
        <v>#REF!</v>
      </c>
      <c r="AU237" s="64">
        <f t="shared" si="81"/>
        <v>0.2</v>
      </c>
    </row>
    <row r="238" spans="1:47" s="3" customFormat="1" ht="15" customHeight="1">
      <c r="A238" s="8" t="s">
        <v>89</v>
      </c>
      <c r="B238" s="20"/>
      <c r="C238" s="168" t="s">
        <v>280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0.08</v>
      </c>
      <c r="L238" s="33">
        <f>+K238*F238</f>
        <v>53795.840000000004</v>
      </c>
      <c r="M238" s="32">
        <v>0.02</v>
      </c>
      <c r="N238" s="33">
        <f>F238*M238</f>
        <v>13448.960000000001</v>
      </c>
      <c r="O238" s="42"/>
      <c r="P238" s="49">
        <f>O238*F238</f>
        <v>0</v>
      </c>
      <c r="Q238" s="65">
        <v>0.8</v>
      </c>
      <c r="R238" s="79">
        <f t="shared" si="80"/>
        <v>0.77999999999999992</v>
      </c>
      <c r="S238" s="79">
        <v>0.77999999999999992</v>
      </c>
      <c r="T238" s="79">
        <f t="shared" si="72"/>
        <v>2.0000000000000129E-2</v>
      </c>
      <c r="U238" s="161">
        <f>T238*F238</f>
        <v>13448.960000000086</v>
      </c>
      <c r="V238" s="64"/>
      <c r="W238" s="64" t="e">
        <f>G238+I238+#REF!+O238</f>
        <v>#REF!</v>
      </c>
      <c r="X238" s="152" t="e">
        <f>H238+J238+#REF!+P238</f>
        <v>#REF!</v>
      </c>
      <c r="Y238" s="79"/>
      <c r="Z238" s="64"/>
      <c r="AA238" s="12">
        <f t="shared" si="70"/>
        <v>537958.39999999991</v>
      </c>
      <c r="AB238" s="87">
        <f t="shared" si="71"/>
        <v>134489.60000000009</v>
      </c>
      <c r="AC238" s="13" t="e">
        <f>G238+I238+#REF!+O238</f>
        <v>#REF!</v>
      </c>
      <c r="AD238" s="64">
        <v>0.78</v>
      </c>
      <c r="AE238" s="64" t="e">
        <f t="shared" si="73"/>
        <v>#REF!</v>
      </c>
      <c r="AU238" s="64">
        <f t="shared" si="81"/>
        <v>0.79999999999999993</v>
      </c>
    </row>
    <row r="239" spans="1:47" s="3" customFormat="1" ht="15" customHeight="1">
      <c r="A239" s="8" t="s">
        <v>89</v>
      </c>
      <c r="B239" s="20"/>
      <c r="C239" s="168" t="s">
        <v>281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0.04</v>
      </c>
      <c r="L239" s="33">
        <f>+K239*F238</f>
        <v>26897.920000000002</v>
      </c>
      <c r="M239" s="32">
        <v>0.02</v>
      </c>
      <c r="N239" s="33">
        <f>F238*M239</f>
        <v>13448.960000000001</v>
      </c>
      <c r="O239" s="42"/>
      <c r="P239" s="49">
        <f>O239*F239</f>
        <v>0</v>
      </c>
      <c r="Q239" s="65">
        <v>0.2</v>
      </c>
      <c r="R239" s="79">
        <f t="shared" si="80"/>
        <v>0.18000000000000002</v>
      </c>
      <c r="S239" s="79">
        <v>0.18000000000000002</v>
      </c>
      <c r="T239" s="79">
        <f t="shared" si="72"/>
        <v>1.999999999999999E-2</v>
      </c>
      <c r="U239" s="161">
        <f>T239*F238</f>
        <v>13448.959999999994</v>
      </c>
      <c r="V239" s="64"/>
      <c r="W239" s="64" t="e">
        <f>G239+I239+#REF!+O239</f>
        <v>#REF!</v>
      </c>
      <c r="X239" s="152" t="e">
        <f>H239+J239+#REF!+P239</f>
        <v>#REF!</v>
      </c>
      <c r="Y239" s="79"/>
      <c r="Z239" s="64"/>
      <c r="AA239" s="12">
        <f t="shared" si="70"/>
        <v>134489.60000000001</v>
      </c>
      <c r="AB239" s="87">
        <f t="shared" si="71"/>
        <v>-134489.60000000001</v>
      </c>
      <c r="AC239" s="13" t="e">
        <f>G239+I239+#REF!+O239</f>
        <v>#REF!</v>
      </c>
      <c r="AD239" s="64">
        <v>0.18</v>
      </c>
      <c r="AE239" s="64" t="e">
        <f t="shared" si="73"/>
        <v>#REF!</v>
      </c>
      <c r="AU239" s="64">
        <f t="shared" si="81"/>
        <v>0.2</v>
      </c>
    </row>
    <row r="240" spans="1:47" s="3" customFormat="1" ht="15" customHeight="1">
      <c r="A240" s="8" t="s">
        <v>89</v>
      </c>
      <c r="B240" s="20"/>
      <c r="C240" s="168" t="s">
        <v>282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32">
        <v>0.8</v>
      </c>
      <c r="N240" s="33">
        <f>+M240*F240</f>
        <v>1075916.8</v>
      </c>
      <c r="O240" s="42">
        <v>0.4</v>
      </c>
      <c r="P240" s="49">
        <f>O240*F240</f>
        <v>537958.40000000002</v>
      </c>
      <c r="Q240" s="65">
        <v>0.8</v>
      </c>
      <c r="R240" s="79">
        <f t="shared" si="80"/>
        <v>0.4</v>
      </c>
      <c r="S240" s="79">
        <v>0.4</v>
      </c>
      <c r="T240" s="79">
        <f t="shared" si="72"/>
        <v>0.4</v>
      </c>
      <c r="U240" s="161">
        <f>T240*F240</f>
        <v>537958.40000000002</v>
      </c>
      <c r="V240" s="64"/>
      <c r="W240" s="64" t="e">
        <f>G240+I240+#REF!+O240</f>
        <v>#REF!</v>
      </c>
      <c r="X240" s="152" t="e">
        <f>H240+J240+#REF!+P240</f>
        <v>#REF!</v>
      </c>
      <c r="Y240" s="79"/>
      <c r="Z240" s="64"/>
      <c r="AA240" s="12">
        <f t="shared" si="70"/>
        <v>1075916.8</v>
      </c>
      <c r="AB240" s="87">
        <f t="shared" si="71"/>
        <v>268979.19999999995</v>
      </c>
      <c r="AC240" s="13" t="e">
        <f>G240+I240+#REF!+O240</f>
        <v>#REF!</v>
      </c>
      <c r="AD240" s="64">
        <v>0</v>
      </c>
      <c r="AE240" s="64" t="e">
        <f t="shared" si="73"/>
        <v>#REF!</v>
      </c>
      <c r="AU240" s="64">
        <f t="shared" si="81"/>
        <v>0.8</v>
      </c>
    </row>
    <row r="241" spans="1:47" s="3" customFormat="1" ht="15" customHeight="1">
      <c r="A241" s="8" t="s">
        <v>89</v>
      </c>
      <c r="B241" s="20"/>
      <c r="C241" s="168" t="s">
        <v>283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32">
        <v>0.2</v>
      </c>
      <c r="N241" s="33">
        <f>+M241*F240</f>
        <v>268979.20000000001</v>
      </c>
      <c r="O241" s="42">
        <v>0.1</v>
      </c>
      <c r="P241" s="49">
        <f>O241*F240</f>
        <v>134489.60000000001</v>
      </c>
      <c r="Q241" s="65">
        <v>0.2</v>
      </c>
      <c r="R241" s="79">
        <f t="shared" si="80"/>
        <v>0.1</v>
      </c>
      <c r="S241" s="79">
        <v>0.1</v>
      </c>
      <c r="T241" s="79">
        <f t="shared" si="72"/>
        <v>0.1</v>
      </c>
      <c r="U241" s="161">
        <f>T241*F240</f>
        <v>134489.60000000001</v>
      </c>
      <c r="V241" s="64"/>
      <c r="W241" s="64" t="e">
        <f>G241+I241+#REF!+O241</f>
        <v>#REF!</v>
      </c>
      <c r="X241" s="152" t="e">
        <f>H241+J241+#REF!+P241</f>
        <v>#REF!</v>
      </c>
      <c r="Y241" s="79"/>
      <c r="Z241" s="64"/>
      <c r="AA241" s="12">
        <f t="shared" si="70"/>
        <v>268979.20000000001</v>
      </c>
      <c r="AB241" s="87">
        <f t="shared" si="71"/>
        <v>-268979.20000000001</v>
      </c>
      <c r="AC241" s="13" t="e">
        <f>G241+I241+#REF!+O241</f>
        <v>#REF!</v>
      </c>
      <c r="AD241" s="64">
        <v>0</v>
      </c>
      <c r="AE241" s="64" t="e">
        <f t="shared" si="73"/>
        <v>#REF!</v>
      </c>
      <c r="AU241" s="64">
        <f t="shared" si="81"/>
        <v>0.2</v>
      </c>
    </row>
    <row r="242" spans="1:47" s="3" customFormat="1" ht="15" customHeight="1">
      <c r="A242" s="8" t="s">
        <v>89</v>
      </c>
      <c r="B242" s="20"/>
      <c r="C242" s="168" t="s">
        <v>284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32">
        <v>0.8</v>
      </c>
      <c r="N242" s="33">
        <f>F242*M242</f>
        <v>537958.40000000002</v>
      </c>
      <c r="O242" s="42">
        <v>0.4</v>
      </c>
      <c r="P242" s="49">
        <f>O242*F242</f>
        <v>268979.20000000001</v>
      </c>
      <c r="Q242" s="65">
        <v>0.8</v>
      </c>
      <c r="R242" s="79">
        <f t="shared" si="80"/>
        <v>0.4</v>
      </c>
      <c r="S242" s="79">
        <v>0.4</v>
      </c>
      <c r="T242" s="79">
        <f t="shared" si="72"/>
        <v>0.4</v>
      </c>
      <c r="U242" s="161">
        <f>T242*F242</f>
        <v>268979.20000000001</v>
      </c>
      <c r="V242" s="64"/>
      <c r="W242" s="64" t="e">
        <f>G242+I242+#REF!+O242</f>
        <v>#REF!</v>
      </c>
      <c r="X242" s="152" t="e">
        <f>H242+J242+#REF!+P242</f>
        <v>#REF!</v>
      </c>
      <c r="Y242" s="79"/>
      <c r="Z242" s="64"/>
      <c r="AA242" s="12">
        <f t="shared" si="70"/>
        <v>537958.40000000002</v>
      </c>
      <c r="AB242" s="87">
        <f t="shared" si="71"/>
        <v>134489.59999999998</v>
      </c>
      <c r="AC242" s="13" t="e">
        <f>G242+I242+#REF!+O242</f>
        <v>#REF!</v>
      </c>
      <c r="AD242" s="64">
        <v>0</v>
      </c>
      <c r="AE242" s="64" t="e">
        <f t="shared" si="73"/>
        <v>#REF!</v>
      </c>
      <c r="AU242" s="64">
        <f t="shared" si="81"/>
        <v>0.8</v>
      </c>
    </row>
    <row r="243" spans="1:47" s="3" customFormat="1" ht="15" customHeight="1">
      <c r="A243" s="8" t="s">
        <v>89</v>
      </c>
      <c r="B243" s="20"/>
      <c r="C243" s="168" t="s">
        <v>285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32">
        <v>0.2</v>
      </c>
      <c r="N243" s="33">
        <f>+M243*F242</f>
        <v>134489.60000000001</v>
      </c>
      <c r="O243" s="42">
        <v>0.1</v>
      </c>
      <c r="P243" s="49">
        <f>O243*F242</f>
        <v>67244.800000000003</v>
      </c>
      <c r="Q243" s="65">
        <v>0.2</v>
      </c>
      <c r="R243" s="79">
        <f t="shared" si="80"/>
        <v>0.1</v>
      </c>
      <c r="S243" s="79">
        <v>0.1</v>
      </c>
      <c r="T243" s="79">
        <f t="shared" si="72"/>
        <v>0.1</v>
      </c>
      <c r="U243" s="161">
        <f>T243*F242</f>
        <v>67244.800000000003</v>
      </c>
      <c r="V243" s="64"/>
      <c r="W243" s="64" t="e">
        <f>G243+I243+#REF!+O243</f>
        <v>#REF!</v>
      </c>
      <c r="X243" s="152" t="e">
        <f>H243+J243+#REF!+P243</f>
        <v>#REF!</v>
      </c>
      <c r="Y243" s="79"/>
      <c r="Z243" s="64"/>
      <c r="AA243" s="12">
        <f t="shared" si="70"/>
        <v>134489.60000000001</v>
      </c>
      <c r="AB243" s="87">
        <f t="shared" si="71"/>
        <v>-134489.60000000001</v>
      </c>
      <c r="AC243" s="13" t="e">
        <f>G243+I243+#REF!+O243</f>
        <v>#REF!</v>
      </c>
      <c r="AD243" s="64">
        <v>0</v>
      </c>
      <c r="AE243" s="64" t="e">
        <f t="shared" si="73"/>
        <v>#REF!</v>
      </c>
      <c r="AU243" s="64">
        <f t="shared" si="81"/>
        <v>0.2</v>
      </c>
    </row>
    <row r="244" spans="1:47" s="3" customFormat="1" ht="15" customHeight="1">
      <c r="A244" s="8" t="s">
        <v>89</v>
      </c>
      <c r="B244" s="20"/>
      <c r="C244" s="168" t="s">
        <v>286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/>
      <c r="L244" s="33">
        <f>+K244*F244</f>
        <v>0</v>
      </c>
      <c r="M244" s="32">
        <v>0.1</v>
      </c>
      <c r="N244" s="33">
        <f>F244*M244</f>
        <v>67244.800000000003</v>
      </c>
      <c r="O244" s="42"/>
      <c r="P244" s="49">
        <f>O244*F244</f>
        <v>0</v>
      </c>
      <c r="Q244" s="65">
        <v>0.8</v>
      </c>
      <c r="R244" s="79">
        <f t="shared" si="80"/>
        <v>0.7</v>
      </c>
      <c r="S244" s="79">
        <v>0.7</v>
      </c>
      <c r="T244" s="79">
        <f t="shared" si="72"/>
        <v>0.10000000000000009</v>
      </c>
      <c r="U244" s="161">
        <f>T244*F244</f>
        <v>67244.800000000061</v>
      </c>
      <c r="V244" s="64"/>
      <c r="W244" s="64" t="e">
        <f>G244+I244+#REF!+O244</f>
        <v>#REF!</v>
      </c>
      <c r="X244" s="152" t="e">
        <f>H244+J244+#REF!+P244</f>
        <v>#REF!</v>
      </c>
      <c r="Y244" s="79"/>
      <c r="Z244" s="64"/>
      <c r="AA244" s="12">
        <f t="shared" si="70"/>
        <v>537958.40000000002</v>
      </c>
      <c r="AB244" s="87">
        <f t="shared" si="71"/>
        <v>134489.59999999998</v>
      </c>
      <c r="AC244" s="13" t="e">
        <f>G244+I244+#REF!+O244</f>
        <v>#REF!</v>
      </c>
      <c r="AD244" s="64">
        <v>0.7</v>
      </c>
      <c r="AE244" s="64" t="e">
        <f t="shared" si="73"/>
        <v>#REF!</v>
      </c>
      <c r="AU244" s="64">
        <f t="shared" si="81"/>
        <v>0.79999999999999993</v>
      </c>
    </row>
    <row r="245" spans="1:47" s="3" customFormat="1" ht="15" customHeight="1">
      <c r="A245" s="8" t="s">
        <v>89</v>
      </c>
      <c r="B245" s="20"/>
      <c r="C245" s="168" t="s">
        <v>287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/>
      <c r="L245" s="33">
        <f>+K245*F244</f>
        <v>0</v>
      </c>
      <c r="M245" s="32">
        <v>0.06</v>
      </c>
      <c r="N245" s="33">
        <f>F244*M245</f>
        <v>40346.879999999997</v>
      </c>
      <c r="O245" s="42"/>
      <c r="P245" s="49">
        <f>O245*F245</f>
        <v>0</v>
      </c>
      <c r="Q245" s="65">
        <v>0.2</v>
      </c>
      <c r="R245" s="79">
        <f t="shared" si="80"/>
        <v>0.13999999999999999</v>
      </c>
      <c r="S245" s="79">
        <v>0.13999999999999999</v>
      </c>
      <c r="T245" s="79">
        <f t="shared" si="72"/>
        <v>6.0000000000000026E-2</v>
      </c>
      <c r="U245" s="161">
        <f>T245*F244</f>
        <v>40346.880000000019</v>
      </c>
      <c r="V245" s="64"/>
      <c r="W245" s="64" t="e">
        <f>G245+I245+#REF!+O245</f>
        <v>#REF!</v>
      </c>
      <c r="X245" s="152" t="e">
        <f>H245+J245+#REF!+P245</f>
        <v>#REF!</v>
      </c>
      <c r="Y245" s="79"/>
      <c r="Z245" s="64"/>
      <c r="AA245" s="12">
        <f t="shared" si="70"/>
        <v>134489.60000000001</v>
      </c>
      <c r="AB245" s="87">
        <f t="shared" si="71"/>
        <v>-134489.60000000001</v>
      </c>
      <c r="AC245" s="13" t="e">
        <f>G245+I245+#REF!+O245</f>
        <v>#REF!</v>
      </c>
      <c r="AD245" s="64">
        <v>0.14000000000000001</v>
      </c>
      <c r="AE245" s="64" t="e">
        <f t="shared" si="73"/>
        <v>#REF!</v>
      </c>
      <c r="AU245" s="64">
        <f t="shared" si="81"/>
        <v>0.19999999999999998</v>
      </c>
    </row>
    <row r="246" spans="1:47" s="3" customFormat="1" ht="15" customHeight="1">
      <c r="A246" s="8" t="s">
        <v>89</v>
      </c>
      <c r="B246" s="153"/>
      <c r="C246" s="154" t="s">
        <v>288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32">
        <v>0</v>
      </c>
      <c r="N246" s="33">
        <f>F246*M246</f>
        <v>0</v>
      </c>
      <c r="O246" s="42"/>
      <c r="P246" s="49">
        <f>O246*F246</f>
        <v>0</v>
      </c>
      <c r="Q246" s="65">
        <v>0.8</v>
      </c>
      <c r="R246" s="79">
        <f t="shared" si="80"/>
        <v>0.8</v>
      </c>
      <c r="S246" s="79">
        <v>0.8</v>
      </c>
      <c r="T246" s="79">
        <f t="shared" si="72"/>
        <v>0</v>
      </c>
      <c r="U246" s="79"/>
      <c r="V246" s="64"/>
      <c r="W246" s="64" t="e">
        <f>G246+I246+#REF!+O246</f>
        <v>#REF!</v>
      </c>
      <c r="X246" s="152" t="e">
        <f>H246+J246+#REF!+P246</f>
        <v>#REF!</v>
      </c>
      <c r="Y246" s="79"/>
      <c r="Z246" s="64"/>
      <c r="AA246" s="12">
        <f t="shared" si="70"/>
        <v>537958.40000000002</v>
      </c>
      <c r="AB246" s="87">
        <f t="shared" si="71"/>
        <v>134489.59999999998</v>
      </c>
      <c r="AC246" s="13" t="e">
        <f>G246+I246+#REF!+O246</f>
        <v>#REF!</v>
      </c>
      <c r="AD246" s="64">
        <v>0.8</v>
      </c>
      <c r="AE246" s="64" t="e">
        <f t="shared" si="73"/>
        <v>#REF!</v>
      </c>
      <c r="AU246" s="64">
        <f t="shared" si="81"/>
        <v>0.8</v>
      </c>
    </row>
    <row r="247" spans="1:47" s="3" customFormat="1" ht="15" customHeight="1">
      <c r="A247" s="8" t="s">
        <v>89</v>
      </c>
      <c r="B247" s="153"/>
      <c r="C247" s="168" t="s">
        <v>289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32">
        <v>0.2</v>
      </c>
      <c r="N247" s="33">
        <f>M247*F246</f>
        <v>134489.60000000001</v>
      </c>
      <c r="O247" s="42">
        <v>0.1</v>
      </c>
      <c r="P247" s="49">
        <f>O247*F246</f>
        <v>67244.800000000003</v>
      </c>
      <c r="Q247" s="65">
        <v>0.2</v>
      </c>
      <c r="R247" s="79">
        <f t="shared" si="80"/>
        <v>0.1</v>
      </c>
      <c r="S247" s="79">
        <v>0.1</v>
      </c>
      <c r="T247" s="79">
        <f t="shared" si="72"/>
        <v>0.1</v>
      </c>
      <c r="U247" s="161">
        <f>T247*F246</f>
        <v>67244.800000000003</v>
      </c>
      <c r="V247" s="64"/>
      <c r="W247" s="64" t="e">
        <f>G247+I247+#REF!+O247</f>
        <v>#REF!</v>
      </c>
      <c r="X247" s="152" t="e">
        <f>H247+J247+#REF!+P247</f>
        <v>#REF!</v>
      </c>
      <c r="Y247" s="79"/>
      <c r="Z247" s="64"/>
      <c r="AA247" s="12">
        <f t="shared" si="70"/>
        <v>134489.60000000001</v>
      </c>
      <c r="AB247" s="87">
        <f t="shared" si="71"/>
        <v>-134489.60000000001</v>
      </c>
      <c r="AC247" s="13" t="e">
        <f>G247+I247+#REF!+O247</f>
        <v>#REF!</v>
      </c>
      <c r="AD247" s="64">
        <v>0</v>
      </c>
      <c r="AE247" s="64" t="e">
        <f t="shared" si="73"/>
        <v>#REF!</v>
      </c>
      <c r="AU247" s="64">
        <f t="shared" si="81"/>
        <v>0.2</v>
      </c>
    </row>
    <row r="248" spans="1:47" s="3" customFormat="1" ht="15" customHeight="1">
      <c r="A248" s="8" t="s">
        <v>89</v>
      </c>
      <c r="B248" s="153" t="s">
        <v>29</v>
      </c>
      <c r="C248" s="170" t="s">
        <v>291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32">
        <v>1</v>
      </c>
      <c r="N248" s="33">
        <f>+M248*$F248</f>
        <v>1344896</v>
      </c>
      <c r="O248" s="42">
        <v>0.8</v>
      </c>
      <c r="P248" s="49">
        <f t="shared" ref="P248:P260" si="82">O248*F248</f>
        <v>1075916.8</v>
      </c>
      <c r="Q248" s="65">
        <v>1</v>
      </c>
      <c r="R248" s="79">
        <f t="shared" si="80"/>
        <v>0.8</v>
      </c>
      <c r="S248" s="79">
        <v>0.8</v>
      </c>
      <c r="T248" s="79">
        <f t="shared" si="72"/>
        <v>0.19999999999999996</v>
      </c>
      <c r="U248" s="161">
        <f>T248*F248</f>
        <v>268979.19999999995</v>
      </c>
      <c r="V248" s="64"/>
      <c r="W248" s="64" t="e">
        <f>G248+I248+#REF!+O248</f>
        <v>#REF!</v>
      </c>
      <c r="X248" s="152" t="e">
        <f>H248+J248+#REF!+P248</f>
        <v>#REF!</v>
      </c>
      <c r="Y248" s="91">
        <v>0.8</v>
      </c>
      <c r="Z248" s="64"/>
      <c r="AA248" s="12">
        <f t="shared" si="70"/>
        <v>1344896</v>
      </c>
      <c r="AB248" s="87">
        <f t="shared" si="71"/>
        <v>0</v>
      </c>
      <c r="AC248" s="13" t="e">
        <f>G248+I248+#REF!+O248</f>
        <v>#REF!</v>
      </c>
      <c r="AD248" s="64">
        <v>0.4</v>
      </c>
      <c r="AE248" s="64" t="e">
        <f t="shared" si="73"/>
        <v>#REF!</v>
      </c>
      <c r="AU248" s="64">
        <f t="shared" si="81"/>
        <v>1</v>
      </c>
    </row>
    <row r="249" spans="1:47" s="3" customFormat="1" ht="15" customHeight="1">
      <c r="A249" s="8" t="s">
        <v>292</v>
      </c>
      <c r="B249" s="153" t="s">
        <v>31</v>
      </c>
      <c r="C249" s="170" t="s">
        <v>294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32">
        <v>1</v>
      </c>
      <c r="N249" s="33">
        <f>+M249*$F249</f>
        <v>1344896</v>
      </c>
      <c r="O249" s="42">
        <v>0.5</v>
      </c>
      <c r="P249" s="49">
        <f t="shared" si="82"/>
        <v>672448</v>
      </c>
      <c r="Q249" s="65">
        <v>1</v>
      </c>
      <c r="R249" s="79">
        <f t="shared" si="80"/>
        <v>0.5</v>
      </c>
      <c r="S249" s="79">
        <v>0.5</v>
      </c>
      <c r="T249" s="79">
        <f t="shared" si="72"/>
        <v>0.5</v>
      </c>
      <c r="U249" s="161">
        <f>T249*F249</f>
        <v>672448</v>
      </c>
      <c r="V249" s="64"/>
      <c r="W249" s="64" t="e">
        <f>G249+I249+#REF!+O249</f>
        <v>#REF!</v>
      </c>
      <c r="X249" s="152" t="e">
        <f>H249+J249+#REF!+P249</f>
        <v>#REF!</v>
      </c>
      <c r="Y249" s="79"/>
      <c r="Z249" s="64"/>
      <c r="AA249" s="12">
        <f t="shared" si="70"/>
        <v>1344896</v>
      </c>
      <c r="AB249" s="87">
        <f t="shared" si="71"/>
        <v>0</v>
      </c>
      <c r="AC249" s="13" t="e">
        <f>G249+I249+#REF!+O249</f>
        <v>#REF!</v>
      </c>
      <c r="AD249" s="64">
        <v>0</v>
      </c>
      <c r="AE249" s="64" t="e">
        <f t="shared" si="73"/>
        <v>#REF!</v>
      </c>
      <c r="AU249" s="64">
        <f t="shared" si="81"/>
        <v>1</v>
      </c>
    </row>
    <row r="250" spans="1:47" s="3" customFormat="1" ht="15" customHeight="1">
      <c r="A250" s="8"/>
      <c r="B250" s="153" t="s">
        <v>297</v>
      </c>
      <c r="C250" s="166" t="s">
        <v>270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32">
        <v>0</v>
      </c>
      <c r="N250" s="33"/>
      <c r="O250" s="42"/>
      <c r="P250" s="49">
        <f t="shared" si="82"/>
        <v>0</v>
      </c>
      <c r="Q250" s="65"/>
      <c r="R250" s="32">
        <f>G250+I250+K250+M250</f>
        <v>0</v>
      </c>
      <c r="S250" s="32">
        <v>0</v>
      </c>
      <c r="T250" s="79">
        <f t="shared" si="72"/>
        <v>0</v>
      </c>
      <c r="U250" s="79"/>
      <c r="V250" s="64"/>
      <c r="W250" s="64" t="e">
        <f>G250+I250+#REF!+O250</f>
        <v>#REF!</v>
      </c>
      <c r="X250" s="152" t="e">
        <f>H250+J250+#REF!+P250</f>
        <v>#REF!</v>
      </c>
      <c r="Y250" s="79"/>
      <c r="Z250" s="64"/>
      <c r="AA250" s="12">
        <f t="shared" si="70"/>
        <v>0</v>
      </c>
      <c r="AB250" s="87">
        <f t="shared" si="71"/>
        <v>0</v>
      </c>
      <c r="AC250" s="13" t="e">
        <f>G250+I250+#REF!+O250</f>
        <v>#REF!</v>
      </c>
      <c r="AD250" s="64">
        <v>0</v>
      </c>
      <c r="AE250" s="64" t="e">
        <f t="shared" si="73"/>
        <v>#REF!</v>
      </c>
    </row>
    <row r="251" spans="1:47" s="3" customFormat="1" ht="15" customHeight="1">
      <c r="A251" s="8"/>
      <c r="B251" s="20"/>
      <c r="C251" s="92" t="s">
        <v>298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32">
        <v>0</v>
      </c>
      <c r="N251" s="33"/>
      <c r="O251" s="42"/>
      <c r="P251" s="49">
        <f t="shared" si="82"/>
        <v>0</v>
      </c>
      <c r="Q251" s="65"/>
      <c r="R251" s="32">
        <f>G251+I251+K251+M251</f>
        <v>0</v>
      </c>
      <c r="S251" s="32">
        <v>0</v>
      </c>
      <c r="T251" s="79">
        <f t="shared" si="72"/>
        <v>0</v>
      </c>
      <c r="U251" s="79"/>
      <c r="V251" s="64"/>
      <c r="W251" s="64" t="e">
        <f>G251+I251+#REF!+O251</f>
        <v>#REF!</v>
      </c>
      <c r="X251" s="152" t="e">
        <f>H251+J251+#REF!+P251</f>
        <v>#REF!</v>
      </c>
      <c r="Y251" s="79"/>
      <c r="Z251" s="64"/>
      <c r="AA251" s="12">
        <f t="shared" si="70"/>
        <v>0</v>
      </c>
      <c r="AB251" s="87">
        <f t="shared" si="71"/>
        <v>0</v>
      </c>
      <c r="AC251" s="13" t="e">
        <f>G251+I251+#REF!+O251</f>
        <v>#REF!</v>
      </c>
      <c r="AD251" s="64">
        <v>0</v>
      </c>
      <c r="AE251" s="64" t="e">
        <f t="shared" si="73"/>
        <v>#REF!</v>
      </c>
    </row>
    <row r="252" spans="1:47" s="3" customFormat="1" ht="15" customHeight="1">
      <c r="A252" s="8" t="s">
        <v>26</v>
      </c>
      <c r="B252" s="20"/>
      <c r="C252" s="23" t="s">
        <v>272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32">
        <v>0</v>
      </c>
      <c r="N252" s="33"/>
      <c r="O252" s="42"/>
      <c r="P252" s="49">
        <f t="shared" si="82"/>
        <v>0</v>
      </c>
      <c r="Q252" s="65">
        <v>1</v>
      </c>
      <c r="R252" s="79">
        <f>G252+I252+K252+O252</f>
        <v>1</v>
      </c>
      <c r="S252" s="79">
        <v>1</v>
      </c>
      <c r="T252" s="79">
        <f t="shared" si="72"/>
        <v>0</v>
      </c>
      <c r="U252" s="79"/>
      <c r="V252" s="64"/>
      <c r="W252" s="64" t="e">
        <f>G252+I252+#REF!+O252</f>
        <v>#REF!</v>
      </c>
      <c r="X252" s="152" t="e">
        <f>H252+J252+#REF!+P252</f>
        <v>#REF!</v>
      </c>
      <c r="Y252" s="79"/>
      <c r="Z252" s="64"/>
      <c r="AA252" s="15">
        <f t="shared" si="70"/>
        <v>1344896</v>
      </c>
      <c r="AB252" s="80">
        <f t="shared" si="71"/>
        <v>0</v>
      </c>
      <c r="AC252" s="13" t="e">
        <f>G252+I252+#REF!+O252</f>
        <v>#REF!</v>
      </c>
      <c r="AD252" s="64">
        <v>1</v>
      </c>
      <c r="AE252" s="64" t="e">
        <f t="shared" si="73"/>
        <v>#REF!</v>
      </c>
      <c r="AU252" s="64">
        <f>G252+I252+K252+M252</f>
        <v>1</v>
      </c>
    </row>
    <row r="253" spans="1:47" s="3" customFormat="1" ht="15" customHeight="1">
      <c r="A253" s="8" t="s">
        <v>26</v>
      </c>
      <c r="B253" s="20"/>
      <c r="C253" s="23" t="s">
        <v>273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32">
        <v>0</v>
      </c>
      <c r="N253" s="33"/>
      <c r="O253" s="42"/>
      <c r="P253" s="49">
        <f t="shared" si="82"/>
        <v>0</v>
      </c>
      <c r="Q253" s="65">
        <v>1</v>
      </c>
      <c r="R253" s="79">
        <f>G253+I253+K253+O253</f>
        <v>1</v>
      </c>
      <c r="S253" s="79">
        <v>1</v>
      </c>
      <c r="T253" s="79">
        <f t="shared" si="72"/>
        <v>0</v>
      </c>
      <c r="U253" s="79"/>
      <c r="V253" s="64"/>
      <c r="W253" s="64" t="e">
        <f>G253+I253+#REF!+O253</f>
        <v>#REF!</v>
      </c>
      <c r="X253" s="152" t="e">
        <f>H253+J253+#REF!+P253</f>
        <v>#REF!</v>
      </c>
      <c r="Y253" s="79"/>
      <c r="Z253" s="64"/>
      <c r="AA253" s="15">
        <f t="shared" si="70"/>
        <v>1344896.0000000002</v>
      </c>
      <c r="AB253" s="80">
        <f t="shared" si="71"/>
        <v>0</v>
      </c>
      <c r="AC253" s="13" t="e">
        <f>G253+I253+#REF!+O253</f>
        <v>#REF!</v>
      </c>
      <c r="AD253" s="64">
        <v>1</v>
      </c>
      <c r="AE253" s="64" t="e">
        <f t="shared" si="73"/>
        <v>#REF!</v>
      </c>
      <c r="AU253" s="64">
        <f>G253+I253+K253+M253</f>
        <v>1</v>
      </c>
    </row>
    <row r="254" spans="1:47" s="3" customFormat="1" ht="15" customHeight="1">
      <c r="A254" s="8" t="s">
        <v>26</v>
      </c>
      <c r="B254" s="20"/>
      <c r="C254" s="23" t="s">
        <v>274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83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32">
        <v>0</v>
      </c>
      <c r="N254" s="33"/>
      <c r="O254" s="42"/>
      <c r="P254" s="49">
        <f t="shared" si="82"/>
        <v>0</v>
      </c>
      <c r="Q254" s="65">
        <v>1</v>
      </c>
      <c r="R254" s="79">
        <f>G254+I254+K254+O254</f>
        <v>1</v>
      </c>
      <c r="S254" s="79">
        <v>1</v>
      </c>
      <c r="T254" s="79">
        <f t="shared" si="72"/>
        <v>0</v>
      </c>
      <c r="U254" s="79"/>
      <c r="V254" s="64"/>
      <c r="W254" s="64" t="e">
        <f>G254+I254+#REF!+O254</f>
        <v>#REF!</v>
      </c>
      <c r="X254" s="152" t="e">
        <f>H254+J254+#REF!+P254</f>
        <v>#REF!</v>
      </c>
      <c r="Y254" s="79"/>
      <c r="Z254" s="64"/>
      <c r="AA254" s="15">
        <f t="shared" si="70"/>
        <v>1344896</v>
      </c>
      <c r="AB254" s="80">
        <f t="shared" si="71"/>
        <v>0</v>
      </c>
      <c r="AC254" s="13" t="e">
        <f>G254+I254+#REF!+O254</f>
        <v>#REF!</v>
      </c>
      <c r="AD254" s="64">
        <v>1</v>
      </c>
      <c r="AE254" s="64" t="e">
        <f t="shared" si="73"/>
        <v>#REF!</v>
      </c>
      <c r="AU254" s="64">
        <f>G254+I254+K254+M254</f>
        <v>1</v>
      </c>
    </row>
    <row r="255" spans="1:47" s="3" customFormat="1" ht="15" customHeight="1">
      <c r="A255" s="8" t="s">
        <v>26</v>
      </c>
      <c r="B255" s="20"/>
      <c r="C255" s="23" t="s">
        <v>275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83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32">
        <v>0</v>
      </c>
      <c r="N255" s="33"/>
      <c r="O255" s="42"/>
      <c r="P255" s="49">
        <f t="shared" si="82"/>
        <v>0</v>
      </c>
      <c r="Q255" s="65">
        <v>1</v>
      </c>
      <c r="R255" s="79">
        <f>G255+I255+K255+O255</f>
        <v>1</v>
      </c>
      <c r="S255" s="79">
        <v>1</v>
      </c>
      <c r="T255" s="79">
        <f t="shared" si="72"/>
        <v>0</v>
      </c>
      <c r="U255" s="79"/>
      <c r="V255" s="64"/>
      <c r="W255" s="64" t="e">
        <f>G255+I255+#REF!+O255</f>
        <v>#REF!</v>
      </c>
      <c r="X255" s="152" t="e">
        <f>H255+J255+#REF!+P255</f>
        <v>#REF!</v>
      </c>
      <c r="Y255" s="79"/>
      <c r="Z255" s="64"/>
      <c r="AA255" s="15">
        <f t="shared" si="70"/>
        <v>1344896</v>
      </c>
      <c r="AB255" s="80">
        <f t="shared" si="71"/>
        <v>0</v>
      </c>
      <c r="AC255" s="13" t="e">
        <f>G255+I255+#REF!+O255</f>
        <v>#REF!</v>
      </c>
      <c r="AD255" s="64">
        <v>1</v>
      </c>
      <c r="AE255" s="64" t="e">
        <f t="shared" si="73"/>
        <v>#REF!</v>
      </c>
      <c r="AU255" s="64">
        <f>G255+I255+K255+M255</f>
        <v>1</v>
      </c>
    </row>
    <row r="256" spans="1:47" ht="21.95" customHeight="1">
      <c r="B256" s="20" t="s">
        <v>20</v>
      </c>
      <c r="C256" s="92" t="s">
        <v>277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20">
        <v>0</v>
      </c>
      <c r="N256" s="20"/>
      <c r="O256" s="47"/>
      <c r="P256" s="48">
        <f t="shared" si="82"/>
        <v>0</v>
      </c>
      <c r="Q256" s="99"/>
      <c r="R256" s="79">
        <f>G256+I256+K256+M256</f>
        <v>0</v>
      </c>
      <c r="S256" s="79">
        <v>0</v>
      </c>
      <c r="T256" s="79">
        <f t="shared" si="72"/>
        <v>0</v>
      </c>
      <c r="U256" s="79"/>
      <c r="V256" s="64"/>
      <c r="W256" s="64" t="e">
        <f>G256+I256+#REF!+O256</f>
        <v>#REF!</v>
      </c>
      <c r="X256" s="152" t="e">
        <f>H256+J256+#REF!+P256</f>
        <v>#REF!</v>
      </c>
      <c r="Y256" s="79"/>
      <c r="Z256" s="64"/>
      <c r="AA256" s="15">
        <f t="shared" si="70"/>
        <v>0</v>
      </c>
      <c r="AB256" s="80">
        <f t="shared" si="71"/>
        <v>0</v>
      </c>
      <c r="AC256" s="13" t="e">
        <f>G256+I256+#REF!+O256</f>
        <v>#REF!</v>
      </c>
      <c r="AD256" s="64">
        <v>0</v>
      </c>
      <c r="AE256" s="64" t="e">
        <f t="shared" si="73"/>
        <v>#REF!</v>
      </c>
    </row>
    <row r="257" spans="1:47" ht="15" customHeight="1">
      <c r="B257" s="20"/>
      <c r="C257" s="92" t="s">
        <v>298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32">
        <v>0</v>
      </c>
      <c r="N257" s="33"/>
      <c r="O257" s="42"/>
      <c r="P257" s="49">
        <f t="shared" si="82"/>
        <v>0</v>
      </c>
      <c r="Q257" s="62"/>
      <c r="R257" s="79">
        <f>G257+I257+K257+M257</f>
        <v>0</v>
      </c>
      <c r="S257" s="79">
        <v>0</v>
      </c>
      <c r="T257" s="79">
        <f t="shared" si="72"/>
        <v>0</v>
      </c>
      <c r="U257" s="79"/>
      <c r="V257" s="64"/>
      <c r="W257" s="64" t="e">
        <f>G257+I257+#REF!+O257</f>
        <v>#REF!</v>
      </c>
      <c r="X257" s="152" t="e">
        <f>H257+J257+#REF!+P257</f>
        <v>#REF!</v>
      </c>
      <c r="Y257" s="79"/>
      <c r="Z257" s="64"/>
      <c r="AA257" s="15">
        <f t="shared" si="70"/>
        <v>0</v>
      </c>
      <c r="AB257" s="80">
        <f t="shared" si="71"/>
        <v>0</v>
      </c>
      <c r="AC257" s="13" t="e">
        <f>G257+I257+#REF!+O257</f>
        <v>#REF!</v>
      </c>
      <c r="AD257" s="64">
        <v>0</v>
      </c>
      <c r="AE257" s="64" t="e">
        <f t="shared" si="73"/>
        <v>#REF!</v>
      </c>
    </row>
    <row r="258" spans="1:47" ht="15" customHeight="1">
      <c r="A258" s="31" t="s">
        <v>89</v>
      </c>
      <c r="B258" s="20"/>
      <c r="C258" s="23" t="s">
        <v>299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32">
        <v>0</v>
      </c>
      <c r="N258" s="33"/>
      <c r="O258" s="42"/>
      <c r="P258" s="49">
        <f t="shared" si="82"/>
        <v>0</v>
      </c>
      <c r="Q258" s="62">
        <v>0.8</v>
      </c>
      <c r="R258" s="79">
        <f t="shared" ref="R258:R269" si="84">G258+I258+K258+O258</f>
        <v>0.8</v>
      </c>
      <c r="S258" s="79">
        <v>0.8</v>
      </c>
      <c r="T258" s="79">
        <f t="shared" si="72"/>
        <v>0</v>
      </c>
      <c r="U258" s="79"/>
      <c r="V258" s="64"/>
      <c r="W258" s="64" t="e">
        <f>G258+I258+#REF!+O258</f>
        <v>#REF!</v>
      </c>
      <c r="X258" s="152" t="e">
        <f>H258+J258+#REF!+P258</f>
        <v>#REF!</v>
      </c>
      <c r="Y258" s="79"/>
      <c r="Z258" s="64"/>
      <c r="AA258" s="15">
        <f t="shared" si="70"/>
        <v>1075916.8</v>
      </c>
      <c r="AB258" s="80">
        <f t="shared" si="71"/>
        <v>268979.19999999995</v>
      </c>
      <c r="AC258" s="13" t="e">
        <f>G258+I258+#REF!+O258</f>
        <v>#REF!</v>
      </c>
      <c r="AD258" s="64">
        <v>0.8</v>
      </c>
      <c r="AE258" s="64" t="e">
        <f t="shared" si="73"/>
        <v>#REF!</v>
      </c>
      <c r="AU258" s="64">
        <f t="shared" ref="AU258:AU271" si="85">G258+I258+K258+M258</f>
        <v>0.8</v>
      </c>
    </row>
    <row r="259" spans="1:47" ht="15" customHeight="1">
      <c r="A259" s="31" t="s">
        <v>89</v>
      </c>
      <c r="B259" s="20"/>
      <c r="C259" s="23" t="s">
        <v>300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32">
        <v>0</v>
      </c>
      <c r="N259" s="33">
        <f>F258*M259</f>
        <v>0</v>
      </c>
      <c r="O259" s="42"/>
      <c r="P259" s="49">
        <f t="shared" si="82"/>
        <v>0</v>
      </c>
      <c r="Q259" s="62">
        <v>0.2</v>
      </c>
      <c r="R259" s="79">
        <f t="shared" si="84"/>
        <v>0.2</v>
      </c>
      <c r="S259" s="79">
        <v>0.2</v>
      </c>
      <c r="T259" s="79">
        <f t="shared" si="72"/>
        <v>0</v>
      </c>
      <c r="U259" s="79"/>
      <c r="V259" s="64"/>
      <c r="W259" s="64" t="e">
        <f>G259+I259+#REF!+O259</f>
        <v>#REF!</v>
      </c>
      <c r="X259" s="152" t="e">
        <f>H259+J259+#REF!+P259</f>
        <v>#REF!</v>
      </c>
      <c r="Y259" s="79"/>
      <c r="Z259" s="64"/>
      <c r="AA259" s="15">
        <f t="shared" si="70"/>
        <v>268979.20000000001</v>
      </c>
      <c r="AB259" s="80">
        <f t="shared" si="71"/>
        <v>-268979.20000000001</v>
      </c>
      <c r="AC259" s="13" t="e">
        <f>G259+I259+#REF!+O259</f>
        <v>#REF!</v>
      </c>
      <c r="AD259" s="64">
        <v>0.2</v>
      </c>
      <c r="AE259" s="64" t="e">
        <f t="shared" si="73"/>
        <v>#REF!</v>
      </c>
      <c r="AU259" s="64">
        <f t="shared" si="85"/>
        <v>0.2</v>
      </c>
    </row>
    <row r="260" spans="1:47" ht="15" customHeight="1">
      <c r="A260" s="31" t="s">
        <v>89</v>
      </c>
      <c r="B260" s="20"/>
      <c r="C260" s="23" t="s">
        <v>280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32">
        <v>0.1</v>
      </c>
      <c r="N260" s="33">
        <f>F260*M260</f>
        <v>67244.800000000003</v>
      </c>
      <c r="O260" s="42">
        <v>0.1</v>
      </c>
      <c r="P260" s="49">
        <f t="shared" si="82"/>
        <v>67244.800000000003</v>
      </c>
      <c r="Q260" s="62">
        <v>0.8</v>
      </c>
      <c r="R260" s="79">
        <f t="shared" si="84"/>
        <v>0.79999999999999993</v>
      </c>
      <c r="S260" s="79">
        <v>0.79999999999999993</v>
      </c>
      <c r="T260" s="79">
        <f t="shared" si="72"/>
        <v>0</v>
      </c>
      <c r="U260" s="79"/>
      <c r="V260" s="64"/>
      <c r="W260" s="64" t="e">
        <f>G260+I260+#REF!+O260</f>
        <v>#REF!</v>
      </c>
      <c r="X260" s="152" t="e">
        <f>H260+J260+#REF!+P260</f>
        <v>#REF!</v>
      </c>
      <c r="Y260" s="79"/>
      <c r="Z260" s="64"/>
      <c r="AA260" s="15">
        <f t="shared" si="70"/>
        <v>537958.40000000002</v>
      </c>
      <c r="AB260" s="80">
        <f t="shared" si="71"/>
        <v>134489.59999999998</v>
      </c>
      <c r="AC260" s="13" t="e">
        <f>G260+I260+#REF!+O260</f>
        <v>#REF!</v>
      </c>
      <c r="AD260" s="64">
        <v>0.8</v>
      </c>
      <c r="AE260" s="64" t="e">
        <f t="shared" si="73"/>
        <v>#REF!</v>
      </c>
      <c r="AU260" s="64">
        <f t="shared" si="85"/>
        <v>0.79999999999999993</v>
      </c>
    </row>
    <row r="261" spans="1:47" ht="15" customHeight="1">
      <c r="A261" s="31" t="s">
        <v>89</v>
      </c>
      <c r="B261" s="20"/>
      <c r="C261" s="168" t="s">
        <v>281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32">
        <v>0.06</v>
      </c>
      <c r="N261" s="33">
        <f>F260*M261</f>
        <v>40346.879999999997</v>
      </c>
      <c r="O261" s="42">
        <v>0.06</v>
      </c>
      <c r="P261" s="49">
        <f>O261*F260</f>
        <v>40346.879999999997</v>
      </c>
      <c r="Q261" s="62">
        <v>0.2</v>
      </c>
      <c r="R261" s="79">
        <f t="shared" si="84"/>
        <v>0.2</v>
      </c>
      <c r="S261" s="79">
        <v>0.14000000000000001</v>
      </c>
      <c r="T261" s="79">
        <f t="shared" si="72"/>
        <v>0</v>
      </c>
      <c r="U261" s="161">
        <f>T261*F260</f>
        <v>0</v>
      </c>
      <c r="V261" s="64"/>
      <c r="W261" s="64" t="e">
        <f>G261+I261+#REF!+O261</f>
        <v>#REF!</v>
      </c>
      <c r="X261" s="152" t="e">
        <f>H261+J261+#REF!+P261</f>
        <v>#REF!</v>
      </c>
      <c r="Y261" s="79"/>
      <c r="Z261" s="64"/>
      <c r="AA261" s="15">
        <f t="shared" si="70"/>
        <v>134489.60000000001</v>
      </c>
      <c r="AB261" s="80">
        <f t="shared" si="71"/>
        <v>-134489.60000000001</v>
      </c>
      <c r="AC261" s="13" t="e">
        <f>G261+I261+#REF!+O261</f>
        <v>#REF!</v>
      </c>
      <c r="AD261" s="64">
        <v>0.14000000000000001</v>
      </c>
      <c r="AE261" s="64" t="e">
        <f t="shared" si="73"/>
        <v>#REF!</v>
      </c>
      <c r="AU261" s="64">
        <f t="shared" si="85"/>
        <v>0.2</v>
      </c>
    </row>
    <row r="262" spans="1:47" ht="15" customHeight="1">
      <c r="A262" s="31" t="s">
        <v>89</v>
      </c>
      <c r="B262" s="20"/>
      <c r="C262" s="23" t="s">
        <v>282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32">
        <v>0</v>
      </c>
      <c r="N262" s="33">
        <f>F262*M262</f>
        <v>0</v>
      </c>
      <c r="O262" s="42"/>
      <c r="P262" s="49">
        <f>O262*F262</f>
        <v>0</v>
      </c>
      <c r="Q262" s="62">
        <v>0.8</v>
      </c>
      <c r="R262" s="79">
        <f t="shared" si="84"/>
        <v>0.8</v>
      </c>
      <c r="S262" s="79">
        <v>0.8</v>
      </c>
      <c r="T262" s="79">
        <f t="shared" si="72"/>
        <v>0</v>
      </c>
      <c r="U262" s="79"/>
      <c r="V262" s="64"/>
      <c r="W262" s="64" t="e">
        <f>G262+I262+#REF!+O262</f>
        <v>#REF!</v>
      </c>
      <c r="X262" s="152" t="e">
        <f>H262+J262+#REF!+P262</f>
        <v>#REF!</v>
      </c>
      <c r="Y262" s="79"/>
      <c r="Z262" s="64"/>
      <c r="AA262" s="15">
        <f t="shared" ref="AA262:AA325" si="86">H262+J262+L262+N262</f>
        <v>1075916.8</v>
      </c>
      <c r="AB262" s="80">
        <f t="shared" ref="AB262:AB325" si="87">F262-AA262</f>
        <v>268979.19999999995</v>
      </c>
      <c r="AC262" s="13" t="e">
        <f>G262+I262+#REF!+O262</f>
        <v>#REF!</v>
      </c>
      <c r="AD262" s="64">
        <v>0.8</v>
      </c>
      <c r="AE262" s="64" t="e">
        <f t="shared" si="73"/>
        <v>#REF!</v>
      </c>
      <c r="AU262" s="64">
        <f t="shared" si="85"/>
        <v>0.8</v>
      </c>
    </row>
    <row r="263" spans="1:47" ht="15" customHeight="1">
      <c r="A263" s="31" t="s">
        <v>89</v>
      </c>
      <c r="B263" s="20"/>
      <c r="C263" s="23" t="s">
        <v>283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/>
      <c r="L263" s="33">
        <f>+K263*F262</f>
        <v>0</v>
      </c>
      <c r="M263" s="53">
        <v>0.2</v>
      </c>
      <c r="N263" s="33">
        <f>+M263*F262</f>
        <v>268979.20000000001</v>
      </c>
      <c r="O263" s="42">
        <v>0.2</v>
      </c>
      <c r="P263" s="49">
        <f>O263*F262</f>
        <v>268979.20000000001</v>
      </c>
      <c r="Q263" s="62">
        <v>0.2</v>
      </c>
      <c r="R263" s="79">
        <f t="shared" si="84"/>
        <v>0.2</v>
      </c>
      <c r="S263" s="79">
        <v>0.2</v>
      </c>
      <c r="T263" s="79">
        <f t="shared" ref="T263:T326" si="88">Q263-R263</f>
        <v>0</v>
      </c>
      <c r="U263" s="79"/>
      <c r="V263" s="64"/>
      <c r="W263" s="64" t="e">
        <f>G263+I263+#REF!+O263</f>
        <v>#REF!</v>
      </c>
      <c r="X263" s="152" t="e">
        <f>H263+J263+#REF!+P263</f>
        <v>#REF!</v>
      </c>
      <c r="Y263" s="79"/>
      <c r="Z263" s="64"/>
      <c r="AA263" s="15">
        <f t="shared" si="86"/>
        <v>268979.20000000001</v>
      </c>
      <c r="AB263" s="80">
        <f t="shared" si="87"/>
        <v>-268979.20000000001</v>
      </c>
      <c r="AC263" s="13" t="e">
        <f>G263+I263+#REF!+O263</f>
        <v>#REF!</v>
      </c>
      <c r="AD263" s="64">
        <v>0</v>
      </c>
      <c r="AE263" s="64" t="e">
        <f t="shared" ref="AE263:AE326" si="89">AC263-AD263</f>
        <v>#REF!</v>
      </c>
      <c r="AU263" s="64">
        <f t="shared" si="85"/>
        <v>0.2</v>
      </c>
    </row>
    <row r="264" spans="1:47" ht="15" customHeight="1">
      <c r="A264" s="31" t="s">
        <v>89</v>
      </c>
      <c r="B264" s="20"/>
      <c r="C264" s="23" t="s">
        <v>284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/>
      <c r="L264" s="33">
        <f>+K264*F264</f>
        <v>0</v>
      </c>
      <c r="M264" s="53">
        <v>0.1</v>
      </c>
      <c r="N264" s="33">
        <f>F264*M264</f>
        <v>67244.800000000003</v>
      </c>
      <c r="O264" s="42">
        <v>0.1</v>
      </c>
      <c r="P264" s="49">
        <f>O264*F264</f>
        <v>67244.800000000003</v>
      </c>
      <c r="Q264" s="62">
        <v>0.8</v>
      </c>
      <c r="R264" s="79">
        <f t="shared" si="84"/>
        <v>0.79999999999999993</v>
      </c>
      <c r="S264" s="79">
        <v>0.79999999999999993</v>
      </c>
      <c r="T264" s="79">
        <f t="shared" si="88"/>
        <v>0</v>
      </c>
      <c r="U264" s="79"/>
      <c r="V264" s="64"/>
      <c r="W264" s="64" t="e">
        <f>G264+I264+#REF!+O264</f>
        <v>#REF!</v>
      </c>
      <c r="X264" s="152" t="e">
        <f>H264+J264+#REF!+P264</f>
        <v>#REF!</v>
      </c>
      <c r="Y264" s="79"/>
      <c r="Z264" s="64"/>
      <c r="AA264" s="15">
        <f t="shared" si="86"/>
        <v>537958.40000000002</v>
      </c>
      <c r="AB264" s="80">
        <f t="shared" si="87"/>
        <v>134489.59999999998</v>
      </c>
      <c r="AC264" s="13" t="e">
        <f>G264+I264+#REF!+O264</f>
        <v>#REF!</v>
      </c>
      <c r="AD264" s="64">
        <v>0.7</v>
      </c>
      <c r="AE264" s="64" t="e">
        <f t="shared" si="89"/>
        <v>#REF!</v>
      </c>
      <c r="AU264" s="64">
        <f t="shared" si="85"/>
        <v>0.79999999999999993</v>
      </c>
    </row>
    <row r="265" spans="1:47" ht="15" customHeight="1">
      <c r="A265" s="31" t="s">
        <v>89</v>
      </c>
      <c r="B265" s="153"/>
      <c r="C265" s="154" t="s">
        <v>285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/>
      <c r="L265" s="33">
        <f>+K265*F264</f>
        <v>0</v>
      </c>
      <c r="M265" s="53">
        <v>0.06</v>
      </c>
      <c r="N265" s="33">
        <f>+M265*F264</f>
        <v>40346.879999999997</v>
      </c>
      <c r="O265" s="42">
        <v>0.06</v>
      </c>
      <c r="P265" s="49">
        <f>O265*F264</f>
        <v>40346.879999999997</v>
      </c>
      <c r="Q265" s="62">
        <v>0.2</v>
      </c>
      <c r="R265" s="79">
        <f t="shared" si="84"/>
        <v>0.2</v>
      </c>
      <c r="S265" s="79">
        <v>0.2</v>
      </c>
      <c r="T265" s="79">
        <f t="shared" si="88"/>
        <v>0</v>
      </c>
      <c r="U265" s="79"/>
      <c r="V265" s="64"/>
      <c r="W265" s="64" t="e">
        <f>G265+I265+#REF!+O265</f>
        <v>#REF!</v>
      </c>
      <c r="X265" s="152" t="e">
        <f>H265+J265+#REF!+P265</f>
        <v>#REF!</v>
      </c>
      <c r="Y265" s="79"/>
      <c r="Z265" s="64"/>
      <c r="AA265" s="15">
        <f t="shared" si="86"/>
        <v>134489.60000000001</v>
      </c>
      <c r="AB265" s="80">
        <f t="shared" si="87"/>
        <v>-134489.60000000001</v>
      </c>
      <c r="AC265" s="13" t="e">
        <f>G265+I265+#REF!+O265</f>
        <v>#REF!</v>
      </c>
      <c r="AD265" s="64">
        <v>0.14000000000000001</v>
      </c>
      <c r="AE265" s="64" t="e">
        <f t="shared" si="89"/>
        <v>#REF!</v>
      </c>
      <c r="AU265" s="64">
        <f t="shared" si="85"/>
        <v>0.2</v>
      </c>
    </row>
    <row r="266" spans="1:47" s="3" customFormat="1" ht="15" customHeight="1">
      <c r="A266" s="8" t="s">
        <v>89</v>
      </c>
      <c r="B266" s="153"/>
      <c r="C266" s="154" t="s">
        <v>286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/>
      <c r="L266" s="33">
        <f>+K266*F266</f>
        <v>0</v>
      </c>
      <c r="M266" s="53">
        <v>0.1</v>
      </c>
      <c r="N266" s="33">
        <f>F266*M266</f>
        <v>67244.800000000003</v>
      </c>
      <c r="O266" s="42">
        <v>0.1</v>
      </c>
      <c r="P266" s="49">
        <f>O266*F266</f>
        <v>67244.800000000003</v>
      </c>
      <c r="Q266" s="65">
        <v>0.8</v>
      </c>
      <c r="R266" s="79">
        <f t="shared" si="84"/>
        <v>0.79999999999999993</v>
      </c>
      <c r="S266" s="79">
        <v>0.79999999999999993</v>
      </c>
      <c r="T266" s="79">
        <f t="shared" si="88"/>
        <v>0</v>
      </c>
      <c r="U266" s="79"/>
      <c r="V266" s="64"/>
      <c r="W266" s="64" t="e">
        <f>G266+I266+#REF!+O266</f>
        <v>#REF!</v>
      </c>
      <c r="X266" s="152" t="e">
        <f>H266+J266+#REF!+P266</f>
        <v>#REF!</v>
      </c>
      <c r="Y266" s="79"/>
      <c r="Z266" s="64"/>
      <c r="AA266" s="12">
        <f t="shared" si="86"/>
        <v>537958.40000000002</v>
      </c>
      <c r="AB266" s="87">
        <f t="shared" si="87"/>
        <v>134489.59999999998</v>
      </c>
      <c r="AC266" s="13" t="e">
        <f>G266+I266+#REF!+O266</f>
        <v>#REF!</v>
      </c>
      <c r="AD266" s="64">
        <v>0.7</v>
      </c>
      <c r="AE266" s="64" t="e">
        <f t="shared" si="89"/>
        <v>#REF!</v>
      </c>
      <c r="AU266" s="64">
        <f t="shared" si="85"/>
        <v>0.79999999999999993</v>
      </c>
    </row>
    <row r="267" spans="1:47" s="3" customFormat="1" ht="15" customHeight="1">
      <c r="A267" s="8" t="s">
        <v>89</v>
      </c>
      <c r="B267" s="153"/>
      <c r="C267" s="154" t="s">
        <v>287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/>
      <c r="L267" s="33">
        <f>+K267*F266</f>
        <v>0</v>
      </c>
      <c r="M267" s="53">
        <v>0.06</v>
      </c>
      <c r="N267" s="33">
        <f>F266*M267</f>
        <v>40346.879999999997</v>
      </c>
      <c r="O267" s="42">
        <v>0.06</v>
      </c>
      <c r="P267" s="49">
        <f>O267*F266</f>
        <v>40346.879999999997</v>
      </c>
      <c r="Q267" s="65">
        <v>0.2</v>
      </c>
      <c r="R267" s="79">
        <f t="shared" si="84"/>
        <v>0.2</v>
      </c>
      <c r="S267" s="79">
        <v>0.2</v>
      </c>
      <c r="T267" s="79">
        <f t="shared" si="88"/>
        <v>0</v>
      </c>
      <c r="U267" s="79"/>
      <c r="V267" s="64"/>
      <c r="W267" s="64" t="e">
        <f>G267+I267+#REF!+O267</f>
        <v>#REF!</v>
      </c>
      <c r="X267" s="152" t="e">
        <f>H267+J267+#REF!+P267</f>
        <v>#REF!</v>
      </c>
      <c r="Y267" s="79"/>
      <c r="Z267" s="64"/>
      <c r="AA267" s="12">
        <f t="shared" si="86"/>
        <v>134489.60000000001</v>
      </c>
      <c r="AB267" s="87">
        <f t="shared" si="87"/>
        <v>-134489.60000000001</v>
      </c>
      <c r="AC267" s="13" t="e">
        <f>G267+I267+#REF!+O267</f>
        <v>#REF!</v>
      </c>
      <c r="AD267" s="64">
        <v>0.14000000000000001</v>
      </c>
      <c r="AE267" s="64" t="e">
        <f t="shared" si="89"/>
        <v>#REF!</v>
      </c>
      <c r="AU267" s="64">
        <f t="shared" si="85"/>
        <v>0.2</v>
      </c>
    </row>
    <row r="268" spans="1:47" s="3" customFormat="1" ht="15" customHeight="1">
      <c r="A268" s="8" t="s">
        <v>89</v>
      </c>
      <c r="B268" s="153"/>
      <c r="C268" s="154" t="s">
        <v>301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53"/>
      <c r="N268" s="33">
        <f>F268*M268</f>
        <v>0</v>
      </c>
      <c r="O268" s="42"/>
      <c r="P268" s="49">
        <f>O268*F268</f>
        <v>0</v>
      </c>
      <c r="Q268" s="65">
        <v>0.8</v>
      </c>
      <c r="R268" s="79">
        <f t="shared" si="84"/>
        <v>0.8</v>
      </c>
      <c r="S268" s="79">
        <v>0.8</v>
      </c>
      <c r="T268" s="79">
        <f t="shared" si="88"/>
        <v>0</v>
      </c>
      <c r="U268" s="79"/>
      <c r="V268" s="64"/>
      <c r="W268" s="64" t="e">
        <f>G268+I268+#REF!+O268</f>
        <v>#REF!</v>
      </c>
      <c r="X268" s="152" t="e">
        <f>H268+J268+#REF!+P268</f>
        <v>#REF!</v>
      </c>
      <c r="Y268" s="79"/>
      <c r="Z268" s="64"/>
      <c r="AA268" s="12">
        <f t="shared" si="86"/>
        <v>537958.40000000002</v>
      </c>
      <c r="AB268" s="87">
        <f t="shared" si="87"/>
        <v>134489.59999999998</v>
      </c>
      <c r="AC268" s="13" t="e">
        <f>G268+I268+#REF!+O268</f>
        <v>#REF!</v>
      </c>
      <c r="AD268" s="64">
        <v>0.8</v>
      </c>
      <c r="AE268" s="64" t="e">
        <f t="shared" si="89"/>
        <v>#REF!</v>
      </c>
      <c r="AU268" s="64">
        <f t="shared" si="85"/>
        <v>0.8</v>
      </c>
    </row>
    <row r="269" spans="1:47" s="3" customFormat="1" ht="15" customHeight="1">
      <c r="A269" s="8" t="s">
        <v>89</v>
      </c>
      <c r="B269" s="153"/>
      <c r="C269" s="154" t="s">
        <v>302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32">
        <v>0.2</v>
      </c>
      <c r="N269" s="33">
        <f>M269*F268</f>
        <v>134489.60000000001</v>
      </c>
      <c r="O269" s="42">
        <v>0.2</v>
      </c>
      <c r="P269" s="49">
        <f>O269*F268</f>
        <v>134489.60000000001</v>
      </c>
      <c r="Q269" s="65">
        <v>0.2</v>
      </c>
      <c r="R269" s="79">
        <f t="shared" si="84"/>
        <v>0.2</v>
      </c>
      <c r="S269" s="79">
        <v>0.2</v>
      </c>
      <c r="T269" s="79">
        <f t="shared" si="88"/>
        <v>0</v>
      </c>
      <c r="U269" s="79"/>
      <c r="V269" s="64"/>
      <c r="W269" s="64" t="e">
        <f>G269+I269+#REF!+O269</f>
        <v>#REF!</v>
      </c>
      <c r="X269" s="152" t="e">
        <f>H269+J269+#REF!+P269</f>
        <v>#REF!</v>
      </c>
      <c r="Y269" s="79"/>
      <c r="Z269" s="64"/>
      <c r="AA269" s="12">
        <f t="shared" si="86"/>
        <v>134489.60000000001</v>
      </c>
      <c r="AB269" s="87">
        <f t="shared" si="87"/>
        <v>-134489.60000000001</v>
      </c>
      <c r="AC269" s="13" t="e">
        <f>G269+I269+#REF!+O269</f>
        <v>#REF!</v>
      </c>
      <c r="AD269" s="64">
        <v>0</v>
      </c>
      <c r="AE269" s="64" t="e">
        <f t="shared" si="89"/>
        <v>#REF!</v>
      </c>
      <c r="AU269" s="64">
        <f t="shared" si="85"/>
        <v>0.2</v>
      </c>
    </row>
    <row r="270" spans="1:47" s="3" customFormat="1" ht="15" customHeight="1">
      <c r="A270" s="8" t="s">
        <v>89</v>
      </c>
      <c r="B270" s="153" t="s">
        <v>29</v>
      </c>
      <c r="C270" s="170" t="s">
        <v>291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32">
        <v>1</v>
      </c>
      <c r="N270" s="33">
        <f>+M270*$F270</f>
        <v>1344896</v>
      </c>
      <c r="O270" s="42">
        <v>0.9</v>
      </c>
      <c r="P270" s="49">
        <f t="shared" ref="P270:P280" si="90">O270*F270</f>
        <v>1210406.4000000001</v>
      </c>
      <c r="Q270" s="65">
        <v>1</v>
      </c>
      <c r="R270" s="79">
        <v>0.8</v>
      </c>
      <c r="S270" s="79">
        <v>0.8</v>
      </c>
      <c r="T270" s="79">
        <f t="shared" si="88"/>
        <v>0.19999999999999996</v>
      </c>
      <c r="U270" s="161">
        <f>T270*F270</f>
        <v>268979.19999999995</v>
      </c>
      <c r="V270" s="64"/>
      <c r="W270" s="64" t="e">
        <f>G270+I270+#REF!+O270</f>
        <v>#REF!</v>
      </c>
      <c r="X270" s="152" t="e">
        <f>H270+J270+#REF!+P270</f>
        <v>#REF!</v>
      </c>
      <c r="Y270" s="91">
        <v>0.8</v>
      </c>
      <c r="Z270" s="64"/>
      <c r="AA270" s="12">
        <f t="shared" si="86"/>
        <v>1344896</v>
      </c>
      <c r="AB270" s="87">
        <f t="shared" si="87"/>
        <v>0</v>
      </c>
      <c r="AC270" s="13" t="e">
        <f>G270+I270+#REF!+O270</f>
        <v>#REF!</v>
      </c>
      <c r="AD270" s="64">
        <v>0.4</v>
      </c>
      <c r="AE270" s="64" t="e">
        <f t="shared" si="89"/>
        <v>#REF!</v>
      </c>
      <c r="AU270" s="64">
        <f t="shared" si="85"/>
        <v>1</v>
      </c>
    </row>
    <row r="271" spans="1:47" ht="15" customHeight="1">
      <c r="A271" s="31" t="s">
        <v>292</v>
      </c>
      <c r="B271" s="153" t="s">
        <v>31</v>
      </c>
      <c r="C271" s="170" t="s">
        <v>294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32">
        <v>1</v>
      </c>
      <c r="N271" s="33">
        <f>+M271*$F271</f>
        <v>1344896</v>
      </c>
      <c r="O271" s="42">
        <v>0.75</v>
      </c>
      <c r="P271" s="49">
        <f t="shared" si="90"/>
        <v>1008672</v>
      </c>
      <c r="Q271" s="62">
        <v>1</v>
      </c>
      <c r="R271" s="183">
        <v>0.7</v>
      </c>
      <c r="S271" s="79">
        <v>0.5</v>
      </c>
      <c r="T271" s="79">
        <f t="shared" si="88"/>
        <v>0.30000000000000004</v>
      </c>
      <c r="U271" s="161">
        <f>T271*F271</f>
        <v>403468.80000000005</v>
      </c>
      <c r="V271" s="64"/>
      <c r="W271" s="64" t="e">
        <f>G271+I271+#REF!+O271</f>
        <v>#REF!</v>
      </c>
      <c r="X271" s="152" t="e">
        <f>H271+J271+#REF!+P271</f>
        <v>#REF!</v>
      </c>
      <c r="Y271" s="79"/>
      <c r="Z271" s="64"/>
      <c r="AA271" s="15">
        <f t="shared" si="86"/>
        <v>1344896</v>
      </c>
      <c r="AB271" s="80">
        <f t="shared" si="87"/>
        <v>0</v>
      </c>
      <c r="AC271" s="13" t="e">
        <f>G271+I271+#REF!+O271</f>
        <v>#REF!</v>
      </c>
      <c r="AD271" s="64">
        <v>0</v>
      </c>
      <c r="AE271" s="64" t="e">
        <f t="shared" si="89"/>
        <v>#REF!</v>
      </c>
      <c r="AU271" s="64">
        <f t="shared" si="85"/>
        <v>1</v>
      </c>
    </row>
    <row r="272" spans="1:47" ht="15" customHeight="1">
      <c r="B272" s="153" t="s">
        <v>303</v>
      </c>
      <c r="C272" s="166" t="s">
        <v>270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32">
        <v>0</v>
      </c>
      <c r="N272" s="33"/>
      <c r="O272" s="42"/>
      <c r="P272" s="49">
        <f t="shared" si="90"/>
        <v>0</v>
      </c>
      <c r="Q272" s="62"/>
      <c r="R272" s="79">
        <f>G272+I272+K272+M272</f>
        <v>0</v>
      </c>
      <c r="S272" s="79">
        <v>0</v>
      </c>
      <c r="T272" s="79">
        <f t="shared" si="88"/>
        <v>0</v>
      </c>
      <c r="U272" s="79"/>
      <c r="V272" s="64"/>
      <c r="W272" s="64" t="e">
        <f>G272+I272+#REF!+O272</f>
        <v>#REF!</v>
      </c>
      <c r="X272" s="152" t="e">
        <f>H272+J272+#REF!+P272</f>
        <v>#REF!</v>
      </c>
      <c r="Y272" s="79"/>
      <c r="Z272" s="64"/>
      <c r="AA272" s="15">
        <f t="shared" si="86"/>
        <v>0</v>
      </c>
      <c r="AB272" s="80">
        <f t="shared" si="87"/>
        <v>0</v>
      </c>
      <c r="AC272" s="13" t="e">
        <f>G272+I272+#REF!+O272</f>
        <v>#REF!</v>
      </c>
      <c r="AD272" s="64">
        <v>0</v>
      </c>
      <c r="AE272" s="64" t="e">
        <f t="shared" si="89"/>
        <v>#REF!</v>
      </c>
    </row>
    <row r="273" spans="1:47" ht="15" customHeight="1">
      <c r="B273" s="153"/>
      <c r="C273" s="166" t="s">
        <v>304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32">
        <v>0</v>
      </c>
      <c r="N273" s="33"/>
      <c r="O273" s="42"/>
      <c r="P273" s="49">
        <f t="shared" si="90"/>
        <v>0</v>
      </c>
      <c r="Q273" s="62"/>
      <c r="R273" s="79">
        <f>G273+I273+K273+M273</f>
        <v>0</v>
      </c>
      <c r="S273" s="79">
        <v>0</v>
      </c>
      <c r="T273" s="79">
        <f t="shared" si="88"/>
        <v>0</v>
      </c>
      <c r="U273" s="79"/>
      <c r="V273" s="64"/>
      <c r="W273" s="64" t="e">
        <f>G273+I273+#REF!+O273</f>
        <v>#REF!</v>
      </c>
      <c r="X273" s="152" t="e">
        <f>H273+J273+#REF!+P273</f>
        <v>#REF!</v>
      </c>
      <c r="Y273" s="79"/>
      <c r="Z273" s="64"/>
      <c r="AA273" s="15">
        <f t="shared" si="86"/>
        <v>0</v>
      </c>
      <c r="AB273" s="80">
        <f t="shared" si="87"/>
        <v>0</v>
      </c>
      <c r="AC273" s="13" t="e">
        <f>G273+I273+#REF!+O273</f>
        <v>#REF!</v>
      </c>
      <c r="AD273" s="64">
        <v>0</v>
      </c>
      <c r="AE273" s="64" t="e">
        <f t="shared" si="89"/>
        <v>#REF!</v>
      </c>
    </row>
    <row r="274" spans="1:47" ht="15" customHeight="1">
      <c r="A274" s="31" t="s">
        <v>26</v>
      </c>
      <c r="B274" s="20"/>
      <c r="C274" s="23" t="s">
        <v>272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32">
        <v>0</v>
      </c>
      <c r="N274" s="33"/>
      <c r="O274" s="42"/>
      <c r="P274" s="49">
        <f t="shared" si="90"/>
        <v>0</v>
      </c>
      <c r="Q274" s="62">
        <v>1</v>
      </c>
      <c r="R274" s="79">
        <f>G274+I274+K274+O274</f>
        <v>1</v>
      </c>
      <c r="S274" s="79">
        <v>1</v>
      </c>
      <c r="T274" s="79">
        <f t="shared" si="88"/>
        <v>0</v>
      </c>
      <c r="U274" s="79"/>
      <c r="V274" s="64"/>
      <c r="W274" s="64" t="e">
        <f>G274+I274+#REF!+O274</f>
        <v>#REF!</v>
      </c>
      <c r="X274" s="152" t="e">
        <f>H274+J274+#REF!+P274</f>
        <v>#REF!</v>
      </c>
      <c r="Y274" s="79"/>
      <c r="Z274" s="64"/>
      <c r="AA274" s="15">
        <f t="shared" si="86"/>
        <v>1344896.0000000002</v>
      </c>
      <c r="AB274" s="80">
        <f t="shared" si="87"/>
        <v>0</v>
      </c>
      <c r="AC274" s="13" t="e">
        <f>G274+I274+#REF!+O274</f>
        <v>#REF!</v>
      </c>
      <c r="AD274" s="64">
        <v>1</v>
      </c>
      <c r="AE274" s="64" t="e">
        <f t="shared" si="89"/>
        <v>#REF!</v>
      </c>
      <c r="AU274" s="64">
        <f>G274+I274+K274+M274</f>
        <v>1</v>
      </c>
    </row>
    <row r="275" spans="1:47" ht="15" customHeight="1">
      <c r="A275" s="31" t="s">
        <v>26</v>
      </c>
      <c r="B275" s="20"/>
      <c r="C275" s="23" t="s">
        <v>273</v>
      </c>
      <c r="D275" s="24"/>
      <c r="E275" s="42">
        <v>0.02</v>
      </c>
      <c r="F275" s="25">
        <f t="shared" ref="F275:F277" si="91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32">
        <v>0</v>
      </c>
      <c r="N275" s="33"/>
      <c r="O275" s="42"/>
      <c r="P275" s="49">
        <f t="shared" si="90"/>
        <v>0</v>
      </c>
      <c r="Q275" s="62">
        <v>1</v>
      </c>
      <c r="R275" s="79">
        <f>G275+I275+K275+O275</f>
        <v>1</v>
      </c>
      <c r="S275" s="79">
        <v>1</v>
      </c>
      <c r="T275" s="79">
        <f t="shared" si="88"/>
        <v>0</v>
      </c>
      <c r="U275" s="79"/>
      <c r="V275" s="64"/>
      <c r="W275" s="64" t="e">
        <f>G275+I275+#REF!+O275</f>
        <v>#REF!</v>
      </c>
      <c r="X275" s="152" t="e">
        <f>H275+J275+#REF!+P275</f>
        <v>#REF!</v>
      </c>
      <c r="Y275" s="79"/>
      <c r="Z275" s="64"/>
      <c r="AA275" s="15">
        <f t="shared" si="86"/>
        <v>1344896.0000000002</v>
      </c>
      <c r="AB275" s="80">
        <f t="shared" si="87"/>
        <v>0</v>
      </c>
      <c r="AC275" s="13" t="e">
        <f>G275+I275+#REF!+O275</f>
        <v>#REF!</v>
      </c>
      <c r="AD275" s="64">
        <v>1</v>
      </c>
      <c r="AE275" s="64" t="e">
        <f t="shared" si="89"/>
        <v>#REF!</v>
      </c>
      <c r="AU275" s="64">
        <f>G275+I275+K275+M275</f>
        <v>1</v>
      </c>
    </row>
    <row r="276" spans="1:47" ht="15" customHeight="1">
      <c r="A276" s="31" t="s">
        <v>26</v>
      </c>
      <c r="B276" s="20"/>
      <c r="C276" s="23" t="s">
        <v>274</v>
      </c>
      <c r="D276" s="24"/>
      <c r="E276" s="42">
        <v>0.02</v>
      </c>
      <c r="F276" s="25">
        <f t="shared" si="91"/>
        <v>1344896</v>
      </c>
      <c r="G276" s="32">
        <v>0.9</v>
      </c>
      <c r="H276" s="33">
        <f t="shared" ref="H276:H277" si="92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32">
        <v>0</v>
      </c>
      <c r="N276" s="33"/>
      <c r="O276" s="42"/>
      <c r="P276" s="49">
        <f t="shared" si="90"/>
        <v>0</v>
      </c>
      <c r="Q276" s="62">
        <v>1</v>
      </c>
      <c r="R276" s="79">
        <f>G276+I276+K276+O276</f>
        <v>1</v>
      </c>
      <c r="S276" s="79">
        <v>1</v>
      </c>
      <c r="T276" s="79">
        <f t="shared" si="88"/>
        <v>0</v>
      </c>
      <c r="U276" s="79"/>
      <c r="V276" s="64"/>
      <c r="W276" s="64" t="e">
        <f>G276+I276+#REF!+O276</f>
        <v>#REF!</v>
      </c>
      <c r="X276" s="152" t="e">
        <f>H276+J276+#REF!+P276</f>
        <v>#REF!</v>
      </c>
      <c r="Y276" s="79"/>
      <c r="Z276" s="64"/>
      <c r="AA276" s="15">
        <f t="shared" si="86"/>
        <v>1344896.0000000002</v>
      </c>
      <c r="AB276" s="80">
        <f t="shared" si="87"/>
        <v>0</v>
      </c>
      <c r="AC276" s="13" t="e">
        <f>G276+I276+#REF!+O276</f>
        <v>#REF!</v>
      </c>
      <c r="AD276" s="64">
        <v>1</v>
      </c>
      <c r="AE276" s="64" t="e">
        <f t="shared" si="89"/>
        <v>#REF!</v>
      </c>
      <c r="AU276" s="64">
        <f>G276+I276+K276+M276</f>
        <v>1</v>
      </c>
    </row>
    <row r="277" spans="1:47" ht="15" customHeight="1">
      <c r="A277" s="31" t="s">
        <v>26</v>
      </c>
      <c r="B277" s="20"/>
      <c r="C277" s="23" t="s">
        <v>275</v>
      </c>
      <c r="D277" s="24"/>
      <c r="E277" s="42">
        <v>0.02</v>
      </c>
      <c r="F277" s="25">
        <f t="shared" si="91"/>
        <v>1344896</v>
      </c>
      <c r="G277" s="32">
        <v>0.9</v>
      </c>
      <c r="H277" s="33">
        <f t="shared" si="92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32">
        <v>0</v>
      </c>
      <c r="N277" s="33"/>
      <c r="O277" s="42"/>
      <c r="P277" s="49">
        <f t="shared" si="90"/>
        <v>0</v>
      </c>
      <c r="Q277" s="62">
        <v>1</v>
      </c>
      <c r="R277" s="79">
        <f>G277+I277+K277+O277</f>
        <v>1</v>
      </c>
      <c r="S277" s="79">
        <v>1</v>
      </c>
      <c r="T277" s="79">
        <f t="shared" si="88"/>
        <v>0</v>
      </c>
      <c r="U277" s="79"/>
      <c r="V277" s="64"/>
      <c r="W277" s="64" t="e">
        <f>G277+I277+#REF!+O277</f>
        <v>#REF!</v>
      </c>
      <c r="X277" s="152" t="e">
        <f>H277+J277+#REF!+P277</f>
        <v>#REF!</v>
      </c>
      <c r="Y277" s="79"/>
      <c r="Z277" s="64"/>
      <c r="AA277" s="15">
        <f t="shared" si="86"/>
        <v>1344896.0000000002</v>
      </c>
      <c r="AB277" s="80">
        <f t="shared" si="87"/>
        <v>0</v>
      </c>
      <c r="AC277" s="13" t="e">
        <f>G277+I277+#REF!+O277</f>
        <v>#REF!</v>
      </c>
      <c r="AD277" s="64">
        <v>1</v>
      </c>
      <c r="AE277" s="64" t="e">
        <f t="shared" si="89"/>
        <v>#REF!</v>
      </c>
      <c r="AU277" s="64">
        <f>G277+I277+K277+M277</f>
        <v>1</v>
      </c>
    </row>
    <row r="278" spans="1:47" ht="21.95" customHeight="1">
      <c r="B278" s="20" t="s">
        <v>20</v>
      </c>
      <c r="C278" s="92" t="s">
        <v>277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20">
        <v>0</v>
      </c>
      <c r="N278" s="20"/>
      <c r="O278" s="47"/>
      <c r="P278" s="48">
        <f t="shared" si="90"/>
        <v>0</v>
      </c>
      <c r="Q278" s="99"/>
      <c r="R278" s="79">
        <f>G278+I278+K278+M278</f>
        <v>0</v>
      </c>
      <c r="S278" s="79">
        <v>0</v>
      </c>
      <c r="T278" s="79">
        <f t="shared" si="88"/>
        <v>0</v>
      </c>
      <c r="U278" s="79"/>
      <c r="V278" s="64"/>
      <c r="W278" s="64" t="e">
        <f>G278+I278+#REF!+O278</f>
        <v>#REF!</v>
      </c>
      <c r="X278" s="152" t="e">
        <f>H278+J278+#REF!+P278</f>
        <v>#REF!</v>
      </c>
      <c r="Y278" s="79"/>
      <c r="Z278" s="64"/>
      <c r="AA278" s="15">
        <f t="shared" si="86"/>
        <v>0</v>
      </c>
      <c r="AB278" s="80">
        <f t="shared" si="87"/>
        <v>0</v>
      </c>
      <c r="AC278" s="13" t="e">
        <f>G278+I278+#REF!+O278</f>
        <v>#REF!</v>
      </c>
      <c r="AD278" s="64">
        <v>0</v>
      </c>
      <c r="AE278" s="64" t="e">
        <f t="shared" si="89"/>
        <v>#REF!</v>
      </c>
    </row>
    <row r="279" spans="1:47" ht="15" customHeight="1">
      <c r="B279" s="20"/>
      <c r="C279" s="92" t="s">
        <v>304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32">
        <v>0</v>
      </c>
      <c r="N279" s="33"/>
      <c r="O279" s="42"/>
      <c r="P279" s="49">
        <f t="shared" si="90"/>
        <v>0</v>
      </c>
      <c r="Q279" s="62"/>
      <c r="R279" s="79">
        <f>G279+I279+K279+M279</f>
        <v>0</v>
      </c>
      <c r="S279" s="79">
        <v>0</v>
      </c>
      <c r="T279" s="79">
        <f t="shared" si="88"/>
        <v>0</v>
      </c>
      <c r="U279" s="79"/>
      <c r="V279" s="64"/>
      <c r="W279" s="64" t="e">
        <f>G279+I279+#REF!+O279</f>
        <v>#REF!</v>
      </c>
      <c r="X279" s="152" t="e">
        <f>H279+J279+#REF!+P279</f>
        <v>#REF!</v>
      </c>
      <c r="Y279" s="79"/>
      <c r="Z279" s="64"/>
      <c r="AA279" s="15">
        <f t="shared" si="86"/>
        <v>0</v>
      </c>
      <c r="AB279" s="80">
        <f t="shared" si="87"/>
        <v>0</v>
      </c>
      <c r="AC279" s="13" t="e">
        <f>G279+I279+#REF!+O279</f>
        <v>#REF!</v>
      </c>
      <c r="AD279" s="64">
        <v>0</v>
      </c>
      <c r="AE279" s="64" t="e">
        <f t="shared" si="89"/>
        <v>#REF!</v>
      </c>
    </row>
    <row r="280" spans="1:47" ht="15" customHeight="1">
      <c r="A280" s="31" t="s">
        <v>89</v>
      </c>
      <c r="B280" s="20"/>
      <c r="C280" s="23" t="s">
        <v>278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32">
        <v>0.8</v>
      </c>
      <c r="L280" s="33">
        <f>K280*F280</f>
        <v>1075916.8</v>
      </c>
      <c r="M280" s="32"/>
      <c r="N280" s="33">
        <f>F280*M280</f>
        <v>0</v>
      </c>
      <c r="O280" s="42"/>
      <c r="P280" s="49">
        <f t="shared" si="90"/>
        <v>0</v>
      </c>
      <c r="Q280" s="62">
        <v>0.8</v>
      </c>
      <c r="R280" s="79">
        <f t="shared" ref="R280:R293" si="93">G280+I280+K280+O280</f>
        <v>0.8</v>
      </c>
      <c r="S280" s="79">
        <v>0.8</v>
      </c>
      <c r="T280" s="79">
        <f t="shared" si="88"/>
        <v>0</v>
      </c>
      <c r="U280" s="79"/>
      <c r="V280" s="64"/>
      <c r="W280" s="64" t="e">
        <f>G280+I280+#REF!+O280</f>
        <v>#REF!</v>
      </c>
      <c r="X280" s="152" t="e">
        <f>H280+J280+#REF!+P280</f>
        <v>#REF!</v>
      </c>
      <c r="Y280" s="79"/>
      <c r="Z280" s="64"/>
      <c r="AA280" s="15">
        <f t="shared" si="86"/>
        <v>1075916.8</v>
      </c>
      <c r="AB280" s="80">
        <f t="shared" si="87"/>
        <v>268979.19999999995</v>
      </c>
      <c r="AC280" s="13" t="e">
        <f>G280+I280+#REF!+O280</f>
        <v>#REF!</v>
      </c>
      <c r="AD280" s="64">
        <v>0.8</v>
      </c>
      <c r="AE280" s="64" t="e">
        <f t="shared" si="89"/>
        <v>#REF!</v>
      </c>
      <c r="AU280" s="64">
        <f t="shared" ref="AU280:AU293" si="94">G280+I280+K280+M280</f>
        <v>0.8</v>
      </c>
    </row>
    <row r="281" spans="1:47" ht="15" customHeight="1">
      <c r="A281" s="31" t="s">
        <v>89</v>
      </c>
      <c r="B281" s="20"/>
      <c r="C281" s="23" t="s">
        <v>279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32">
        <v>0.2</v>
      </c>
      <c r="N281" s="33">
        <f>F280*M281</f>
        <v>268979.20000000001</v>
      </c>
      <c r="O281" s="42">
        <v>0</v>
      </c>
      <c r="P281" s="49">
        <f>O281*F280</f>
        <v>0</v>
      </c>
      <c r="Q281" s="62">
        <v>0.2</v>
      </c>
      <c r="R281" s="79">
        <f t="shared" si="93"/>
        <v>0</v>
      </c>
      <c r="S281" s="79">
        <v>0.2</v>
      </c>
      <c r="T281" s="79">
        <f t="shared" si="88"/>
        <v>0.2</v>
      </c>
      <c r="U281" s="79"/>
      <c r="V281" s="64"/>
      <c r="W281" s="64" t="e">
        <f>G281+I281+#REF!+O281</f>
        <v>#REF!</v>
      </c>
      <c r="X281" s="152" t="e">
        <f>H281+J281+#REF!+P281</f>
        <v>#REF!</v>
      </c>
      <c r="Y281" s="79"/>
      <c r="Z281" s="64"/>
      <c r="AA281" s="15">
        <f t="shared" si="86"/>
        <v>268979.20000000001</v>
      </c>
      <c r="AB281" s="80">
        <f t="shared" si="87"/>
        <v>-268979.20000000001</v>
      </c>
      <c r="AC281" s="13" t="e">
        <f>G281+I281+#REF!+O281</f>
        <v>#REF!</v>
      </c>
      <c r="AD281" s="64">
        <v>0</v>
      </c>
      <c r="AE281" s="64" t="e">
        <f t="shared" si="89"/>
        <v>#REF!</v>
      </c>
      <c r="AU281" s="64">
        <f t="shared" si="94"/>
        <v>0.2</v>
      </c>
    </row>
    <row r="282" spans="1:47" ht="15" customHeight="1">
      <c r="A282" s="31" t="s">
        <v>89</v>
      </c>
      <c r="B282" s="20"/>
      <c r="C282" s="23" t="s">
        <v>280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32">
        <v>0.8</v>
      </c>
      <c r="L282" s="33">
        <f>K282*F282</f>
        <v>537958.40000000002</v>
      </c>
      <c r="M282" s="32"/>
      <c r="N282" s="33">
        <f>F282*M282</f>
        <v>0</v>
      </c>
      <c r="O282" s="42"/>
      <c r="P282" s="49">
        <f>O282*F282</f>
        <v>0</v>
      </c>
      <c r="Q282" s="62">
        <v>0.8</v>
      </c>
      <c r="R282" s="79">
        <f t="shared" si="93"/>
        <v>0.8</v>
      </c>
      <c r="S282" s="79">
        <v>0.8</v>
      </c>
      <c r="T282" s="79">
        <f t="shared" si="88"/>
        <v>0</v>
      </c>
      <c r="U282" s="79"/>
      <c r="V282" s="64"/>
      <c r="W282" s="64" t="e">
        <f>G282+I282+#REF!+O282</f>
        <v>#REF!</v>
      </c>
      <c r="X282" s="152" t="e">
        <f>H282+J282+#REF!+P282</f>
        <v>#REF!</v>
      </c>
      <c r="Y282" s="79"/>
      <c r="Z282" s="64"/>
      <c r="AA282" s="15">
        <f t="shared" si="86"/>
        <v>537958.40000000002</v>
      </c>
      <c r="AB282" s="80">
        <f t="shared" si="87"/>
        <v>134489.59999999998</v>
      </c>
      <c r="AC282" s="13" t="e">
        <f>G282+I282+#REF!+O282</f>
        <v>#REF!</v>
      </c>
      <c r="AD282" s="64">
        <v>0.8</v>
      </c>
      <c r="AE282" s="64" t="e">
        <f t="shared" si="89"/>
        <v>#REF!</v>
      </c>
      <c r="AU282" s="64">
        <f t="shared" si="94"/>
        <v>0.8</v>
      </c>
    </row>
    <row r="283" spans="1:47" ht="15" customHeight="1">
      <c r="A283" s="31" t="s">
        <v>89</v>
      </c>
      <c r="B283" s="20"/>
      <c r="C283" s="23" t="s">
        <v>281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32">
        <v>0.2</v>
      </c>
      <c r="N283" s="33">
        <f>F282*M283</f>
        <v>134489.60000000001</v>
      </c>
      <c r="O283" s="42">
        <v>0</v>
      </c>
      <c r="P283" s="49">
        <f>O283*F282</f>
        <v>0</v>
      </c>
      <c r="Q283" s="62">
        <v>0.2</v>
      </c>
      <c r="R283" s="79">
        <f t="shared" si="93"/>
        <v>0</v>
      </c>
      <c r="S283" s="79">
        <v>0.2</v>
      </c>
      <c r="T283" s="79">
        <f t="shared" si="88"/>
        <v>0.2</v>
      </c>
      <c r="U283" s="79"/>
      <c r="V283" s="64"/>
      <c r="W283" s="64" t="e">
        <f>G283+I283+#REF!+O283</f>
        <v>#REF!</v>
      </c>
      <c r="X283" s="152" t="e">
        <f>H283+J283+#REF!+P283</f>
        <v>#REF!</v>
      </c>
      <c r="Y283" s="79"/>
      <c r="Z283" s="64"/>
      <c r="AA283" s="15">
        <f t="shared" si="86"/>
        <v>134489.60000000001</v>
      </c>
      <c r="AB283" s="80">
        <f t="shared" si="87"/>
        <v>-134489.60000000001</v>
      </c>
      <c r="AC283" s="13" t="e">
        <f>G283+I283+#REF!+O283</f>
        <v>#REF!</v>
      </c>
      <c r="AD283" s="64">
        <v>0</v>
      </c>
      <c r="AE283" s="64" t="e">
        <f t="shared" si="89"/>
        <v>#REF!</v>
      </c>
      <c r="AU283" s="64">
        <f t="shared" si="94"/>
        <v>0.2</v>
      </c>
    </row>
    <row r="284" spans="1:47" ht="15" customHeight="1">
      <c r="A284" s="31" t="s">
        <v>89</v>
      </c>
      <c r="B284" s="20"/>
      <c r="C284" s="23" t="s">
        <v>282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32">
        <v>0.8</v>
      </c>
      <c r="L284" s="33">
        <f>+K284*F284</f>
        <v>1075916.8</v>
      </c>
      <c r="M284" s="32"/>
      <c r="N284" s="33">
        <f>F284*M284</f>
        <v>0</v>
      </c>
      <c r="O284" s="42"/>
      <c r="P284" s="49">
        <f>O284*F284</f>
        <v>0</v>
      </c>
      <c r="Q284" s="62">
        <v>0.8</v>
      </c>
      <c r="R284" s="79">
        <f t="shared" si="93"/>
        <v>0.8</v>
      </c>
      <c r="S284" s="79">
        <v>0.8</v>
      </c>
      <c r="T284" s="79">
        <f t="shared" si="88"/>
        <v>0</v>
      </c>
      <c r="U284" s="79"/>
      <c r="V284" s="64"/>
      <c r="W284" s="64" t="e">
        <f>G284+I284+#REF!+O284</f>
        <v>#REF!</v>
      </c>
      <c r="X284" s="152" t="e">
        <f>H284+J284+#REF!+P284</f>
        <v>#REF!</v>
      </c>
      <c r="Y284" s="79"/>
      <c r="Z284" s="64"/>
      <c r="AA284" s="15">
        <f t="shared" si="86"/>
        <v>1075916.8</v>
      </c>
      <c r="AB284" s="80">
        <f t="shared" si="87"/>
        <v>268979.19999999995</v>
      </c>
      <c r="AC284" s="13" t="e">
        <f>G284+I284+#REF!+O284</f>
        <v>#REF!</v>
      </c>
      <c r="AD284" s="64">
        <v>0.8</v>
      </c>
      <c r="AE284" s="64" t="e">
        <f t="shared" si="89"/>
        <v>#REF!</v>
      </c>
      <c r="AU284" s="64">
        <f t="shared" si="94"/>
        <v>0.8</v>
      </c>
    </row>
    <row r="285" spans="1:47" ht="15" customHeight="1">
      <c r="A285" s="31" t="s">
        <v>89</v>
      </c>
      <c r="B285" s="20"/>
      <c r="C285" s="23" t="s">
        <v>283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32">
        <v>0.2</v>
      </c>
      <c r="N285" s="33">
        <f>+M285*F284</f>
        <v>268979.20000000001</v>
      </c>
      <c r="O285" s="42">
        <v>0</v>
      </c>
      <c r="P285" s="49">
        <f>O285*F284</f>
        <v>0</v>
      </c>
      <c r="Q285" s="62">
        <v>0.2</v>
      </c>
      <c r="R285" s="79">
        <f t="shared" si="93"/>
        <v>0</v>
      </c>
      <c r="S285" s="79">
        <v>0.2</v>
      </c>
      <c r="T285" s="79">
        <f t="shared" si="88"/>
        <v>0.2</v>
      </c>
      <c r="U285" s="79"/>
      <c r="V285" s="64"/>
      <c r="W285" s="64" t="e">
        <f>G285+I285+#REF!+O285</f>
        <v>#REF!</v>
      </c>
      <c r="X285" s="152" t="e">
        <f>H285+J285+#REF!+P285</f>
        <v>#REF!</v>
      </c>
      <c r="Y285" s="79"/>
      <c r="Z285" s="64"/>
      <c r="AA285" s="15">
        <f t="shared" si="86"/>
        <v>268979.20000000001</v>
      </c>
      <c r="AB285" s="80">
        <f t="shared" si="87"/>
        <v>-268979.20000000001</v>
      </c>
      <c r="AC285" s="13" t="e">
        <f>G285+I285+#REF!+O285</f>
        <v>#REF!</v>
      </c>
      <c r="AD285" s="64">
        <v>0</v>
      </c>
      <c r="AE285" s="64" t="e">
        <f t="shared" si="89"/>
        <v>#REF!</v>
      </c>
      <c r="AU285" s="64">
        <f t="shared" si="94"/>
        <v>0.2</v>
      </c>
    </row>
    <row r="286" spans="1:47" ht="15" customHeight="1">
      <c r="A286" s="31" t="s">
        <v>89</v>
      </c>
      <c r="B286" s="20"/>
      <c r="C286" s="23" t="s">
        <v>284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32">
        <v>0.8</v>
      </c>
      <c r="L286" s="33">
        <f>+K286*F286</f>
        <v>537958.40000000002</v>
      </c>
      <c r="M286" s="32"/>
      <c r="N286" s="33">
        <f>F286*M286</f>
        <v>0</v>
      </c>
      <c r="O286" s="42"/>
      <c r="P286" s="49">
        <f>O286*F286</f>
        <v>0</v>
      </c>
      <c r="Q286" s="62">
        <v>0.8</v>
      </c>
      <c r="R286" s="79">
        <f t="shared" si="93"/>
        <v>0.8</v>
      </c>
      <c r="S286" s="79">
        <v>0.8</v>
      </c>
      <c r="T286" s="79">
        <f t="shared" si="88"/>
        <v>0</v>
      </c>
      <c r="U286" s="79"/>
      <c r="V286" s="64"/>
      <c r="W286" s="64" t="e">
        <f>G286+I286+#REF!+O286</f>
        <v>#REF!</v>
      </c>
      <c r="X286" s="152" t="e">
        <f>H286+J286+#REF!+P286</f>
        <v>#REF!</v>
      </c>
      <c r="Y286" s="79"/>
      <c r="Z286" s="64"/>
      <c r="AA286" s="15">
        <f t="shared" si="86"/>
        <v>537958.40000000002</v>
      </c>
      <c r="AB286" s="80">
        <f t="shared" si="87"/>
        <v>134489.59999999998</v>
      </c>
      <c r="AC286" s="13" t="e">
        <f>G286+I286+#REF!+O286</f>
        <v>#REF!</v>
      </c>
      <c r="AD286" s="64">
        <v>0.8</v>
      </c>
      <c r="AE286" s="64" t="e">
        <f t="shared" si="89"/>
        <v>#REF!</v>
      </c>
      <c r="AU286" s="64">
        <f t="shared" si="94"/>
        <v>0.8</v>
      </c>
    </row>
    <row r="287" spans="1:47" ht="15" customHeight="1">
      <c r="A287" s="31" t="s">
        <v>89</v>
      </c>
      <c r="B287" s="20"/>
      <c r="C287" s="23" t="s">
        <v>285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32">
        <v>0.2</v>
      </c>
      <c r="N287" s="33">
        <f>+M287*F286</f>
        <v>134489.60000000001</v>
      </c>
      <c r="O287" s="42">
        <v>0</v>
      </c>
      <c r="P287" s="49">
        <f>O287*F286</f>
        <v>0</v>
      </c>
      <c r="Q287" s="62">
        <v>0.2</v>
      </c>
      <c r="R287" s="79">
        <f t="shared" si="93"/>
        <v>0</v>
      </c>
      <c r="S287" s="79">
        <v>0.2</v>
      </c>
      <c r="T287" s="79">
        <f t="shared" si="88"/>
        <v>0.2</v>
      </c>
      <c r="U287" s="79"/>
      <c r="V287" s="64"/>
      <c r="W287" s="64" t="e">
        <f>G287+I287+#REF!+O287</f>
        <v>#REF!</v>
      </c>
      <c r="X287" s="152" t="e">
        <f>H287+J287+#REF!+P287</f>
        <v>#REF!</v>
      </c>
      <c r="Y287" s="79"/>
      <c r="Z287" s="64"/>
      <c r="AA287" s="15">
        <f t="shared" si="86"/>
        <v>134489.60000000001</v>
      </c>
      <c r="AB287" s="80">
        <f t="shared" si="87"/>
        <v>-134489.60000000001</v>
      </c>
      <c r="AC287" s="13" t="e">
        <f>G287+I287+#REF!+O287</f>
        <v>#REF!</v>
      </c>
      <c r="AD287" s="64">
        <v>0</v>
      </c>
      <c r="AE287" s="64" t="e">
        <f t="shared" si="89"/>
        <v>#REF!</v>
      </c>
      <c r="AU287" s="64">
        <f t="shared" si="94"/>
        <v>0.2</v>
      </c>
    </row>
    <row r="288" spans="1:47" ht="15" customHeight="1">
      <c r="A288" s="31" t="s">
        <v>89</v>
      </c>
      <c r="B288" s="20"/>
      <c r="C288" s="23" t="s">
        <v>286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32">
        <v>0.8</v>
      </c>
      <c r="L288" s="33">
        <f>K288*F288</f>
        <v>537958.40000000002</v>
      </c>
      <c r="M288" s="32"/>
      <c r="N288" s="33">
        <f>F288*M288</f>
        <v>0</v>
      </c>
      <c r="O288" s="42"/>
      <c r="P288" s="49">
        <f>O288*F288</f>
        <v>0</v>
      </c>
      <c r="Q288" s="62">
        <v>0.8</v>
      </c>
      <c r="R288" s="79">
        <f t="shared" si="93"/>
        <v>0.8</v>
      </c>
      <c r="S288" s="79">
        <v>0.8</v>
      </c>
      <c r="T288" s="79">
        <f t="shared" si="88"/>
        <v>0</v>
      </c>
      <c r="U288" s="79"/>
      <c r="V288" s="64"/>
      <c r="W288" s="64" t="e">
        <f>G288+I288+#REF!+O288</f>
        <v>#REF!</v>
      </c>
      <c r="X288" s="152" t="e">
        <f>H288+J288+#REF!+P288</f>
        <v>#REF!</v>
      </c>
      <c r="Y288" s="79"/>
      <c r="Z288" s="64"/>
      <c r="AA288" s="15">
        <f t="shared" si="86"/>
        <v>537958.40000000002</v>
      </c>
      <c r="AB288" s="80">
        <f t="shared" si="87"/>
        <v>134489.59999999998</v>
      </c>
      <c r="AC288" s="13" t="e">
        <f>G288+I288+#REF!+O288</f>
        <v>#REF!</v>
      </c>
      <c r="AD288" s="64">
        <v>0.8</v>
      </c>
      <c r="AE288" s="64" t="e">
        <f t="shared" si="89"/>
        <v>#REF!</v>
      </c>
      <c r="AU288" s="64">
        <f t="shared" si="94"/>
        <v>0.8</v>
      </c>
    </row>
    <row r="289" spans="1:47" ht="15" customHeight="1">
      <c r="A289" s="31" t="s">
        <v>89</v>
      </c>
      <c r="B289" s="20"/>
      <c r="C289" s="23" t="s">
        <v>287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32">
        <v>0.2</v>
      </c>
      <c r="N289" s="33">
        <f>F288*M289</f>
        <v>134489.60000000001</v>
      </c>
      <c r="O289" s="42">
        <v>0</v>
      </c>
      <c r="P289" s="49">
        <f>O289*F288</f>
        <v>0</v>
      </c>
      <c r="Q289" s="62">
        <v>0.2</v>
      </c>
      <c r="R289" s="79">
        <f t="shared" si="93"/>
        <v>0</v>
      </c>
      <c r="S289" s="79">
        <v>0.2</v>
      </c>
      <c r="T289" s="79">
        <f t="shared" si="88"/>
        <v>0.2</v>
      </c>
      <c r="U289" s="79"/>
      <c r="V289" s="64"/>
      <c r="W289" s="64" t="e">
        <f>G289+I289+#REF!+O289</f>
        <v>#REF!</v>
      </c>
      <c r="X289" s="152" t="e">
        <f>H289+J289+#REF!+P289</f>
        <v>#REF!</v>
      </c>
      <c r="Y289" s="79"/>
      <c r="Z289" s="64"/>
      <c r="AA289" s="15">
        <f t="shared" si="86"/>
        <v>134489.60000000001</v>
      </c>
      <c r="AB289" s="80">
        <f t="shared" si="87"/>
        <v>-134489.60000000001</v>
      </c>
      <c r="AC289" s="13" t="e">
        <f>G289+I289+#REF!+O289</f>
        <v>#REF!</v>
      </c>
      <c r="AD289" s="64">
        <v>0</v>
      </c>
      <c r="AE289" s="64" t="e">
        <f t="shared" si="89"/>
        <v>#REF!</v>
      </c>
      <c r="AU289" s="64">
        <f t="shared" si="94"/>
        <v>0.2</v>
      </c>
    </row>
    <row r="290" spans="1:47" ht="15" customHeight="1">
      <c r="A290" s="31" t="s">
        <v>89</v>
      </c>
      <c r="B290" s="20"/>
      <c r="C290" s="23" t="s">
        <v>305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32">
        <v>0.8</v>
      </c>
      <c r="L290" s="33">
        <f>F290*K290</f>
        <v>537958.40000000002</v>
      </c>
      <c r="M290" s="32"/>
      <c r="N290" s="33">
        <f>F290*M290</f>
        <v>0</v>
      </c>
      <c r="O290" s="42"/>
      <c r="P290" s="49">
        <f>O290*F290</f>
        <v>0</v>
      </c>
      <c r="Q290" s="62">
        <v>0.8</v>
      </c>
      <c r="R290" s="79">
        <f t="shared" si="93"/>
        <v>0.8</v>
      </c>
      <c r="S290" s="79">
        <v>0.8</v>
      </c>
      <c r="T290" s="79">
        <f t="shared" si="88"/>
        <v>0</v>
      </c>
      <c r="U290" s="79"/>
      <c r="V290" s="64"/>
      <c r="W290" s="64" t="e">
        <f>G290+I290+#REF!+O290</f>
        <v>#REF!</v>
      </c>
      <c r="X290" s="152" t="e">
        <f>H290+J290+#REF!+P290</f>
        <v>#REF!</v>
      </c>
      <c r="Y290" s="79"/>
      <c r="Z290" s="64"/>
      <c r="AA290" s="15">
        <f t="shared" si="86"/>
        <v>537958.40000000002</v>
      </c>
      <c r="AB290" s="80">
        <f t="shared" si="87"/>
        <v>134489.59999999998</v>
      </c>
      <c r="AC290" s="13" t="e">
        <f>G290+I290+#REF!+O290</f>
        <v>#REF!</v>
      </c>
      <c r="AD290" s="64">
        <v>0.8</v>
      </c>
      <c r="AE290" s="64" t="e">
        <f t="shared" si="89"/>
        <v>#REF!</v>
      </c>
      <c r="AU290" s="64">
        <f t="shared" si="94"/>
        <v>0.8</v>
      </c>
    </row>
    <row r="291" spans="1:47" ht="15" customHeight="1">
      <c r="A291" s="31" t="s">
        <v>89</v>
      </c>
      <c r="B291" s="20"/>
      <c r="C291" s="23" t="s">
        <v>306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32">
        <v>0.2</v>
      </c>
      <c r="N291" s="33">
        <f>M291*F290</f>
        <v>134489.60000000001</v>
      </c>
      <c r="O291" s="42">
        <v>0</v>
      </c>
      <c r="P291" s="49">
        <f>O291*F290</f>
        <v>0</v>
      </c>
      <c r="Q291" s="62">
        <v>0.2</v>
      </c>
      <c r="R291" s="79">
        <f t="shared" si="93"/>
        <v>0</v>
      </c>
      <c r="S291" s="79">
        <v>0.2</v>
      </c>
      <c r="T291" s="79">
        <f t="shared" si="88"/>
        <v>0.2</v>
      </c>
      <c r="U291" s="79"/>
      <c r="V291" s="64"/>
      <c r="W291" s="64" t="e">
        <f>G291+I291+#REF!+O291</f>
        <v>#REF!</v>
      </c>
      <c r="X291" s="152" t="e">
        <f>H291+J291+#REF!+P291</f>
        <v>#REF!</v>
      </c>
      <c r="Y291" s="79"/>
      <c r="Z291" s="64"/>
      <c r="AA291" s="15">
        <f t="shared" si="86"/>
        <v>134489.60000000001</v>
      </c>
      <c r="AB291" s="80">
        <f t="shared" si="87"/>
        <v>-134489.60000000001</v>
      </c>
      <c r="AC291" s="13" t="e">
        <f>G291+I291+#REF!+O291</f>
        <v>#REF!</v>
      </c>
      <c r="AD291" s="64">
        <v>0</v>
      </c>
      <c r="AE291" s="64" t="e">
        <f t="shared" si="89"/>
        <v>#REF!</v>
      </c>
      <c r="AU291" s="64">
        <f t="shared" si="94"/>
        <v>0.2</v>
      </c>
    </row>
    <row r="292" spans="1:47" ht="15" customHeight="1">
      <c r="A292" s="31" t="s">
        <v>89</v>
      </c>
      <c r="B292" s="20" t="s">
        <v>29</v>
      </c>
      <c r="C292" s="170" t="s">
        <v>291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32">
        <v>1</v>
      </c>
      <c r="N292" s="33">
        <f>+M292*$F292</f>
        <v>1344896</v>
      </c>
      <c r="O292" s="42">
        <v>0</v>
      </c>
      <c r="P292" s="49">
        <f t="shared" ref="P292:P302" si="95">O292*F292</f>
        <v>0</v>
      </c>
      <c r="Q292" s="62">
        <v>1</v>
      </c>
      <c r="R292" s="79">
        <f t="shared" si="93"/>
        <v>0</v>
      </c>
      <c r="S292" s="79">
        <v>0.7</v>
      </c>
      <c r="T292" s="79">
        <f t="shared" si="88"/>
        <v>1</v>
      </c>
      <c r="U292" s="161">
        <f>T292*F292</f>
        <v>1344896</v>
      </c>
      <c r="V292" s="64"/>
      <c r="W292" s="64" t="e">
        <f>G292+I292+#REF!+O292</f>
        <v>#REF!</v>
      </c>
      <c r="X292" s="152" t="e">
        <f>H292+J292+#REF!+P292</f>
        <v>#REF!</v>
      </c>
      <c r="Y292" s="101"/>
      <c r="Z292" s="64"/>
      <c r="AA292" s="15">
        <f t="shared" si="86"/>
        <v>1344896</v>
      </c>
      <c r="AB292" s="80">
        <f t="shared" si="87"/>
        <v>0</v>
      </c>
      <c r="AC292" s="13" t="e">
        <f>G292+I292+#REF!+O292</f>
        <v>#REF!</v>
      </c>
      <c r="AD292" s="64">
        <v>0</v>
      </c>
      <c r="AE292" s="64" t="e">
        <f t="shared" si="89"/>
        <v>#REF!</v>
      </c>
      <c r="AU292" s="64">
        <f t="shared" si="94"/>
        <v>1</v>
      </c>
    </row>
    <row r="293" spans="1:47" ht="15" customHeight="1">
      <c r="A293" s="31" t="s">
        <v>292</v>
      </c>
      <c r="B293" s="20" t="s">
        <v>31</v>
      </c>
      <c r="C293" s="170" t="s">
        <v>294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32">
        <v>1</v>
      </c>
      <c r="N293" s="33">
        <f>+M293*$F293</f>
        <v>1344896</v>
      </c>
      <c r="O293" s="42">
        <v>0</v>
      </c>
      <c r="P293" s="49">
        <f t="shared" si="95"/>
        <v>0</v>
      </c>
      <c r="Q293" s="62">
        <v>1</v>
      </c>
      <c r="R293" s="79">
        <f t="shared" si="93"/>
        <v>0</v>
      </c>
      <c r="S293" s="79">
        <v>0.5</v>
      </c>
      <c r="T293" s="79">
        <f t="shared" si="88"/>
        <v>1</v>
      </c>
      <c r="U293" s="161">
        <f>T293*F293</f>
        <v>1344896</v>
      </c>
      <c r="V293" s="64"/>
      <c r="W293" s="64" t="e">
        <f>G293+I293+#REF!+O293</f>
        <v>#REF!</v>
      </c>
      <c r="X293" s="152" t="e">
        <f>H293+J293+#REF!+P293</f>
        <v>#REF!</v>
      </c>
      <c r="Y293" s="79"/>
      <c r="Z293" s="64"/>
      <c r="AA293" s="15">
        <f t="shared" si="86"/>
        <v>1344896</v>
      </c>
      <c r="AB293" s="80">
        <f t="shared" si="87"/>
        <v>0</v>
      </c>
      <c r="AC293" s="13" t="e">
        <f>G293+I293+#REF!+O293</f>
        <v>#REF!</v>
      </c>
      <c r="AD293" s="64">
        <v>0</v>
      </c>
      <c r="AE293" s="64" t="e">
        <f t="shared" si="89"/>
        <v>#REF!</v>
      </c>
      <c r="AU293" s="64">
        <f t="shared" si="94"/>
        <v>1</v>
      </c>
    </row>
    <row r="294" spans="1:47" ht="15" customHeight="1">
      <c r="B294" s="20" t="s">
        <v>307</v>
      </c>
      <c r="C294" s="92" t="s">
        <v>270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32">
        <v>0</v>
      </c>
      <c r="N294" s="33"/>
      <c r="O294" s="42"/>
      <c r="P294" s="49">
        <f t="shared" si="95"/>
        <v>0</v>
      </c>
      <c r="Q294" s="62"/>
      <c r="R294" s="79">
        <f>G294+I294+K294+M294</f>
        <v>0</v>
      </c>
      <c r="S294" s="79">
        <v>0</v>
      </c>
      <c r="T294" s="79">
        <f t="shared" si="88"/>
        <v>0</v>
      </c>
      <c r="U294" s="79"/>
      <c r="V294" s="64"/>
      <c r="W294" s="64" t="e">
        <f>G294+I294+#REF!+O294</f>
        <v>#REF!</v>
      </c>
      <c r="X294" s="152" t="e">
        <f>H294+J294+#REF!+P294</f>
        <v>#REF!</v>
      </c>
      <c r="Y294" s="79"/>
      <c r="Z294" s="64"/>
      <c r="AA294" s="15">
        <f t="shared" si="86"/>
        <v>0</v>
      </c>
      <c r="AB294" s="80">
        <f t="shared" si="87"/>
        <v>0</v>
      </c>
      <c r="AC294" s="13" t="e">
        <f>G294+I294+#REF!+O294</f>
        <v>#REF!</v>
      </c>
      <c r="AD294" s="64">
        <v>0</v>
      </c>
      <c r="AE294" s="64" t="e">
        <f t="shared" si="89"/>
        <v>#REF!</v>
      </c>
    </row>
    <row r="295" spans="1:47" ht="15" customHeight="1">
      <c r="B295" s="20"/>
      <c r="C295" s="92" t="s">
        <v>308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32">
        <v>0</v>
      </c>
      <c r="N295" s="33"/>
      <c r="O295" s="42"/>
      <c r="P295" s="49">
        <f t="shared" si="95"/>
        <v>0</v>
      </c>
      <c r="Q295" s="62"/>
      <c r="R295" s="79">
        <f>G295+I295+K295+M295</f>
        <v>0</v>
      </c>
      <c r="S295" s="79">
        <v>0</v>
      </c>
      <c r="T295" s="79">
        <f t="shared" si="88"/>
        <v>0</v>
      </c>
      <c r="U295" s="79"/>
      <c r="V295" s="64"/>
      <c r="W295" s="64" t="e">
        <f>G295+I295+#REF!+O295</f>
        <v>#REF!</v>
      </c>
      <c r="X295" s="152" t="e">
        <f>H295+J295+#REF!+P295</f>
        <v>#REF!</v>
      </c>
      <c r="Y295" s="79"/>
      <c r="Z295" s="64"/>
      <c r="AA295" s="15">
        <f t="shared" si="86"/>
        <v>0</v>
      </c>
      <c r="AB295" s="80">
        <f t="shared" si="87"/>
        <v>0</v>
      </c>
      <c r="AC295" s="13" t="e">
        <f>G295+I295+#REF!+O295</f>
        <v>#REF!</v>
      </c>
      <c r="AD295" s="64">
        <v>0</v>
      </c>
      <c r="AE295" s="64" t="e">
        <f t="shared" si="89"/>
        <v>#REF!</v>
      </c>
    </row>
    <row r="296" spans="1:47" s="3" customFormat="1" ht="15" customHeight="1">
      <c r="A296" s="31" t="s">
        <v>26</v>
      </c>
      <c r="B296" s="20"/>
      <c r="C296" s="23" t="s">
        <v>272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32">
        <v>0</v>
      </c>
      <c r="N296" s="33"/>
      <c r="O296" s="42"/>
      <c r="P296" s="49">
        <f t="shared" si="95"/>
        <v>0</v>
      </c>
      <c r="Q296" s="65">
        <v>1</v>
      </c>
      <c r="R296" s="79">
        <f>G296+I296+K296+O296</f>
        <v>1</v>
      </c>
      <c r="S296" s="79">
        <v>1</v>
      </c>
      <c r="T296" s="79">
        <f t="shared" si="88"/>
        <v>0</v>
      </c>
      <c r="U296" s="79"/>
      <c r="V296" s="64"/>
      <c r="W296" s="64" t="e">
        <f>G296+I296+#REF!+O296</f>
        <v>#REF!</v>
      </c>
      <c r="X296" s="152" t="e">
        <f>H296+J296+#REF!+P296</f>
        <v>#REF!</v>
      </c>
      <c r="Y296" s="79"/>
      <c r="Z296" s="64"/>
      <c r="AA296" s="15">
        <f t="shared" si="86"/>
        <v>1344896</v>
      </c>
      <c r="AB296" s="80">
        <f t="shared" si="87"/>
        <v>0</v>
      </c>
      <c r="AC296" s="13" t="e">
        <f>G296+I296+#REF!+O296</f>
        <v>#REF!</v>
      </c>
      <c r="AD296" s="64">
        <v>1</v>
      </c>
      <c r="AE296" s="64" t="e">
        <f t="shared" si="89"/>
        <v>#REF!</v>
      </c>
      <c r="AU296" s="64">
        <f>G296+I296+K296+M296</f>
        <v>1</v>
      </c>
    </row>
    <row r="297" spans="1:47" s="3" customFormat="1" ht="15" customHeight="1">
      <c r="A297" s="31" t="s">
        <v>26</v>
      </c>
      <c r="B297" s="20"/>
      <c r="C297" s="23" t="s">
        <v>273</v>
      </c>
      <c r="D297" s="24"/>
      <c r="E297" s="42">
        <v>0.02</v>
      </c>
      <c r="F297" s="25">
        <f t="shared" ref="F297:F299" si="96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32">
        <v>0</v>
      </c>
      <c r="N297" s="33"/>
      <c r="O297" s="42"/>
      <c r="P297" s="49">
        <f t="shared" si="95"/>
        <v>0</v>
      </c>
      <c r="Q297" s="65">
        <v>1</v>
      </c>
      <c r="R297" s="79">
        <f>G297+I297+K297+O297</f>
        <v>1</v>
      </c>
      <c r="S297" s="79">
        <v>1</v>
      </c>
      <c r="T297" s="79">
        <f t="shared" si="88"/>
        <v>0</v>
      </c>
      <c r="U297" s="79"/>
      <c r="V297" s="64"/>
      <c r="W297" s="64" t="e">
        <f>G297+I297+#REF!+O297</f>
        <v>#REF!</v>
      </c>
      <c r="X297" s="152" t="e">
        <f>H297+J297+#REF!+P297</f>
        <v>#REF!</v>
      </c>
      <c r="Y297" s="79"/>
      <c r="Z297" s="64"/>
      <c r="AA297" s="15">
        <f t="shared" si="86"/>
        <v>1344896</v>
      </c>
      <c r="AB297" s="80">
        <f t="shared" si="87"/>
        <v>0</v>
      </c>
      <c r="AC297" s="13" t="e">
        <f>G297+I297+#REF!+O297</f>
        <v>#REF!</v>
      </c>
      <c r="AD297" s="64">
        <v>1</v>
      </c>
      <c r="AE297" s="64" t="e">
        <f t="shared" si="89"/>
        <v>#REF!</v>
      </c>
      <c r="AU297" s="64">
        <f>G297+I297+K297+M297</f>
        <v>1</v>
      </c>
    </row>
    <row r="298" spans="1:47" ht="15" customHeight="1">
      <c r="A298" s="31" t="s">
        <v>26</v>
      </c>
      <c r="B298" s="20"/>
      <c r="C298" s="23" t="s">
        <v>274</v>
      </c>
      <c r="D298" s="24"/>
      <c r="E298" s="42">
        <v>0.02</v>
      </c>
      <c r="F298" s="25">
        <f t="shared" si="96"/>
        <v>1344896</v>
      </c>
      <c r="G298" s="32">
        <v>0</v>
      </c>
      <c r="H298" s="33">
        <f t="shared" ref="H298:H299" si="97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32">
        <v>0</v>
      </c>
      <c r="N298" s="33"/>
      <c r="O298" s="42"/>
      <c r="P298" s="49">
        <f t="shared" si="95"/>
        <v>0</v>
      </c>
      <c r="Q298" s="62">
        <v>1</v>
      </c>
      <c r="R298" s="79">
        <f>G298+I298+K298+O298</f>
        <v>1</v>
      </c>
      <c r="S298" s="79">
        <v>1</v>
      </c>
      <c r="T298" s="79">
        <f t="shared" si="88"/>
        <v>0</v>
      </c>
      <c r="U298" s="79"/>
      <c r="V298" s="64"/>
      <c r="W298" s="64" t="e">
        <f>G298+I298+#REF!+O298</f>
        <v>#REF!</v>
      </c>
      <c r="X298" s="152" t="e">
        <f>H298+J298+#REF!+P298</f>
        <v>#REF!</v>
      </c>
      <c r="Y298" s="79"/>
      <c r="Z298" s="64"/>
      <c r="AA298" s="15">
        <f t="shared" si="86"/>
        <v>1344896</v>
      </c>
      <c r="AB298" s="80">
        <f t="shared" si="87"/>
        <v>0</v>
      </c>
      <c r="AC298" s="13" t="e">
        <f>G298+I298+#REF!+O298</f>
        <v>#REF!</v>
      </c>
      <c r="AD298" s="64">
        <v>1</v>
      </c>
      <c r="AE298" s="64" t="e">
        <f t="shared" si="89"/>
        <v>#REF!</v>
      </c>
      <c r="AU298" s="64">
        <f>G298+I298+K298+M298</f>
        <v>1</v>
      </c>
    </row>
    <row r="299" spans="1:47" ht="15" customHeight="1">
      <c r="A299" s="31" t="s">
        <v>26</v>
      </c>
      <c r="B299" s="20"/>
      <c r="C299" s="23" t="s">
        <v>275</v>
      </c>
      <c r="D299" s="24"/>
      <c r="E299" s="42">
        <v>0.02</v>
      </c>
      <c r="F299" s="25">
        <f t="shared" si="96"/>
        <v>1344896</v>
      </c>
      <c r="G299" s="32">
        <v>0.8</v>
      </c>
      <c r="H299" s="33">
        <f t="shared" si="97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32">
        <v>0</v>
      </c>
      <c r="N299" s="33"/>
      <c r="O299" s="42"/>
      <c r="P299" s="49">
        <f t="shared" si="95"/>
        <v>0</v>
      </c>
      <c r="Q299" s="62">
        <v>1</v>
      </c>
      <c r="R299" s="79">
        <f>G299+I299+K299+O299</f>
        <v>1</v>
      </c>
      <c r="S299" s="79">
        <v>1</v>
      </c>
      <c r="T299" s="79">
        <f t="shared" si="88"/>
        <v>0</v>
      </c>
      <c r="U299" s="79"/>
      <c r="V299" s="64"/>
      <c r="W299" s="64" t="e">
        <f>G299+I299+#REF!+O299</f>
        <v>#REF!</v>
      </c>
      <c r="X299" s="152" t="e">
        <f>H299+J299+#REF!+P299</f>
        <v>#REF!</v>
      </c>
      <c r="Y299" s="79"/>
      <c r="Z299" s="64"/>
      <c r="AA299" s="15">
        <f t="shared" si="86"/>
        <v>1344896</v>
      </c>
      <c r="AB299" s="80">
        <f t="shared" si="87"/>
        <v>0</v>
      </c>
      <c r="AC299" s="13" t="e">
        <f>G299+I299+#REF!+O299</f>
        <v>#REF!</v>
      </c>
      <c r="AD299" s="64">
        <v>1</v>
      </c>
      <c r="AE299" s="64" t="e">
        <f t="shared" si="89"/>
        <v>#REF!</v>
      </c>
      <c r="AU299" s="64">
        <f>G299+I299+K299+M299</f>
        <v>1</v>
      </c>
    </row>
    <row r="300" spans="1:47" ht="21.95" customHeight="1">
      <c r="B300" s="20" t="s">
        <v>20</v>
      </c>
      <c r="C300" s="92" t="s">
        <v>277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20">
        <v>0</v>
      </c>
      <c r="N300" s="20"/>
      <c r="O300" s="167"/>
      <c r="P300" s="48">
        <f t="shared" si="95"/>
        <v>0</v>
      </c>
      <c r="Q300" s="99"/>
      <c r="R300" s="79">
        <f>G300+I300+K300+M300</f>
        <v>0</v>
      </c>
      <c r="S300" s="79">
        <v>0</v>
      </c>
      <c r="T300" s="79">
        <f t="shared" si="88"/>
        <v>0</v>
      </c>
      <c r="U300" s="79"/>
      <c r="V300" s="64"/>
      <c r="W300" s="64" t="e">
        <f>G300+I300+#REF!+O300</f>
        <v>#REF!</v>
      </c>
      <c r="X300" s="152" t="e">
        <f>H300+J300+#REF!+P300</f>
        <v>#REF!</v>
      </c>
      <c r="Y300" s="79"/>
      <c r="Z300" s="64"/>
      <c r="AA300" s="15">
        <f t="shared" si="86"/>
        <v>0</v>
      </c>
      <c r="AB300" s="80">
        <f t="shared" si="87"/>
        <v>0</v>
      </c>
      <c r="AC300" s="13" t="e">
        <f>G300+I300+#REF!+O300</f>
        <v>#REF!</v>
      </c>
      <c r="AD300" s="64">
        <v>0</v>
      </c>
      <c r="AE300" s="64" t="e">
        <f t="shared" si="89"/>
        <v>#REF!</v>
      </c>
    </row>
    <row r="301" spans="1:47" ht="15" customHeight="1">
      <c r="B301" s="20"/>
      <c r="C301" s="92" t="s">
        <v>308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32">
        <v>0</v>
      </c>
      <c r="N301" s="33"/>
      <c r="O301" s="101"/>
      <c r="P301" s="49">
        <f t="shared" si="95"/>
        <v>0</v>
      </c>
      <c r="Q301" s="62"/>
      <c r="R301" s="79">
        <f>G301+I301+K301+M301</f>
        <v>0</v>
      </c>
      <c r="S301" s="79">
        <v>0</v>
      </c>
      <c r="T301" s="79">
        <f t="shared" si="88"/>
        <v>0</v>
      </c>
      <c r="U301" s="79"/>
      <c r="V301" s="64"/>
      <c r="W301" s="64" t="e">
        <f>G301+I301+#REF!+O301</f>
        <v>#REF!</v>
      </c>
      <c r="X301" s="152" t="e">
        <f>H301+J301+#REF!+P301</f>
        <v>#REF!</v>
      </c>
      <c r="Y301" s="79"/>
      <c r="Z301" s="64"/>
      <c r="AA301" s="15">
        <f t="shared" si="86"/>
        <v>0</v>
      </c>
      <c r="AB301" s="80">
        <f t="shared" si="87"/>
        <v>0</v>
      </c>
      <c r="AC301" s="13" t="e">
        <f>G301+I301+#REF!+O301</f>
        <v>#REF!</v>
      </c>
      <c r="AD301" s="64">
        <v>0</v>
      </c>
      <c r="AE301" s="64" t="e">
        <f t="shared" si="89"/>
        <v>#REF!</v>
      </c>
    </row>
    <row r="302" spans="1:47" ht="15" customHeight="1">
      <c r="A302" s="31" t="s">
        <v>89</v>
      </c>
      <c r="B302" s="20"/>
      <c r="C302" s="23" t="s">
        <v>278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32">
        <v>0.8</v>
      </c>
      <c r="N302" s="33">
        <f>F302*M302</f>
        <v>1075916.8</v>
      </c>
      <c r="O302" s="101">
        <v>0.8</v>
      </c>
      <c r="P302" s="49">
        <f t="shared" si="95"/>
        <v>1075916.8</v>
      </c>
      <c r="Q302" s="62">
        <v>0.8</v>
      </c>
      <c r="R302" s="79">
        <f t="shared" ref="R302:R317" si="98">G302+I302+K302+O302</f>
        <v>0.8</v>
      </c>
      <c r="S302" s="79">
        <v>0</v>
      </c>
      <c r="T302" s="79">
        <f t="shared" si="88"/>
        <v>0</v>
      </c>
      <c r="U302" s="79"/>
      <c r="V302" s="64"/>
      <c r="W302" s="64" t="e">
        <f>G302+I302+#REF!+O302</f>
        <v>#REF!</v>
      </c>
      <c r="X302" s="152" t="e">
        <f>H302+J302+#REF!+P302</f>
        <v>#REF!</v>
      </c>
      <c r="Y302" s="79"/>
      <c r="Z302" s="64"/>
      <c r="AA302" s="15">
        <f t="shared" si="86"/>
        <v>1075916.8</v>
      </c>
      <c r="AB302" s="80">
        <f t="shared" si="87"/>
        <v>268979.19999999995</v>
      </c>
      <c r="AC302" s="13" t="e">
        <f>G302+I302+#REF!+O302</f>
        <v>#REF!</v>
      </c>
      <c r="AD302" s="64">
        <v>0</v>
      </c>
      <c r="AE302" s="64" t="e">
        <f t="shared" si="89"/>
        <v>#REF!</v>
      </c>
    </row>
    <row r="303" spans="1:47" ht="15" customHeight="1">
      <c r="A303" s="31" t="s">
        <v>89</v>
      </c>
      <c r="B303" s="20"/>
      <c r="C303" s="168" t="s">
        <v>279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32">
        <v>0.2</v>
      </c>
      <c r="N303" s="33">
        <f>F302*M303</f>
        <v>268979.20000000001</v>
      </c>
      <c r="O303" s="101">
        <v>0.12</v>
      </c>
      <c r="P303" s="49">
        <f>O303*F302</f>
        <v>161387.51999999999</v>
      </c>
      <c r="Q303" s="62">
        <v>0.2</v>
      </c>
      <c r="R303" s="79">
        <f t="shared" si="98"/>
        <v>0.12</v>
      </c>
      <c r="S303" s="79">
        <v>0</v>
      </c>
      <c r="T303" s="79">
        <f t="shared" si="88"/>
        <v>8.0000000000000016E-2</v>
      </c>
      <c r="U303" s="161">
        <f>T303*F302</f>
        <v>107591.68000000002</v>
      </c>
      <c r="V303" s="64"/>
      <c r="W303" s="64" t="e">
        <f>G303+I303+#REF!+O303</f>
        <v>#REF!</v>
      </c>
      <c r="X303" s="152" t="e">
        <f>H303+J303+#REF!+P303</f>
        <v>#REF!</v>
      </c>
      <c r="Y303" s="79"/>
      <c r="Z303" s="64"/>
      <c r="AA303" s="15">
        <f t="shared" si="86"/>
        <v>268979.20000000001</v>
      </c>
      <c r="AB303" s="80">
        <f t="shared" si="87"/>
        <v>-268979.20000000001</v>
      </c>
      <c r="AC303" s="13" t="e">
        <f>G303+I303+#REF!+O303</f>
        <v>#REF!</v>
      </c>
      <c r="AD303" s="64">
        <v>0</v>
      </c>
      <c r="AE303" s="64" t="e">
        <f t="shared" si="89"/>
        <v>#REF!</v>
      </c>
      <c r="AU303" s="64">
        <f t="shared" ref="AU303:AU311" si="99">G303+I303+K303+M303</f>
        <v>0.2</v>
      </c>
    </row>
    <row r="304" spans="1:47" s="211" customFormat="1" ht="15" customHeight="1">
      <c r="A304" s="207" t="s">
        <v>89</v>
      </c>
      <c r="B304" s="197"/>
      <c r="C304" s="198" t="s">
        <v>280</v>
      </c>
      <c r="D304" s="199"/>
      <c r="E304" s="91">
        <v>0.01</v>
      </c>
      <c r="F304" s="200">
        <f>+E304*$D$205</f>
        <v>672448</v>
      </c>
      <c r="G304" s="90">
        <v>0</v>
      </c>
      <c r="H304" s="201"/>
      <c r="I304" s="90">
        <v>0</v>
      </c>
      <c r="J304" s="201">
        <f>+I304*F304</f>
        <v>0</v>
      </c>
      <c r="K304" s="202">
        <v>0</v>
      </c>
      <c r="L304" s="201">
        <f>+K304*F304</f>
        <v>0</v>
      </c>
      <c r="M304" s="90">
        <v>0.8</v>
      </c>
      <c r="N304" s="201">
        <f>F304*M304</f>
        <v>537958.40000000002</v>
      </c>
      <c r="O304" s="91">
        <v>0.8</v>
      </c>
      <c r="P304" s="203">
        <f>O304*F304</f>
        <v>537958.40000000002</v>
      </c>
      <c r="Q304" s="208">
        <v>0.8</v>
      </c>
      <c r="R304" s="96">
        <f t="shared" si="98"/>
        <v>0.8</v>
      </c>
      <c r="S304" s="96">
        <v>0</v>
      </c>
      <c r="T304" s="96">
        <f t="shared" si="88"/>
        <v>0</v>
      </c>
      <c r="U304" s="203">
        <f>T304*F304</f>
        <v>0</v>
      </c>
      <c r="V304" s="204"/>
      <c r="W304" s="204" t="e">
        <f>G304+I304+#REF!+O304</f>
        <v>#REF!</v>
      </c>
      <c r="X304" s="205" t="e">
        <f>H304+J304+#REF!+P304</f>
        <v>#REF!</v>
      </c>
      <c r="Y304" s="96"/>
      <c r="Z304" s="204"/>
      <c r="AA304" s="209">
        <f t="shared" si="86"/>
        <v>537958.40000000002</v>
      </c>
      <c r="AB304" s="210">
        <f t="shared" si="87"/>
        <v>134489.59999999998</v>
      </c>
      <c r="AC304" s="206" t="e">
        <f>G304+I304+#REF!+O304</f>
        <v>#REF!</v>
      </c>
      <c r="AD304" s="204">
        <v>0</v>
      </c>
      <c r="AE304" s="204" t="e">
        <f t="shared" si="89"/>
        <v>#REF!</v>
      </c>
      <c r="AU304" s="204">
        <f t="shared" si="99"/>
        <v>0.8</v>
      </c>
    </row>
    <row r="305" spans="1:47" s="211" customFormat="1" ht="15" customHeight="1">
      <c r="A305" s="207" t="s">
        <v>89</v>
      </c>
      <c r="B305" s="197"/>
      <c r="C305" s="198" t="s">
        <v>281</v>
      </c>
      <c r="D305" s="199"/>
      <c r="E305" s="91"/>
      <c r="F305" s="200"/>
      <c r="G305" s="90">
        <v>0</v>
      </c>
      <c r="H305" s="201"/>
      <c r="I305" s="90">
        <v>0</v>
      </c>
      <c r="J305" s="201"/>
      <c r="K305" s="202">
        <v>0</v>
      </c>
      <c r="L305" s="201">
        <f>+K305*F304</f>
        <v>0</v>
      </c>
      <c r="M305" s="90">
        <v>0.2</v>
      </c>
      <c r="N305" s="201">
        <f>F304*M305</f>
        <v>134489.60000000001</v>
      </c>
      <c r="O305" s="91">
        <v>0.04</v>
      </c>
      <c r="P305" s="203">
        <f>O305*F304</f>
        <v>26897.920000000002</v>
      </c>
      <c r="Q305" s="208">
        <v>0.2</v>
      </c>
      <c r="R305" s="96">
        <f t="shared" si="98"/>
        <v>0.04</v>
      </c>
      <c r="S305" s="96">
        <v>0</v>
      </c>
      <c r="T305" s="96">
        <f t="shared" si="88"/>
        <v>0.16</v>
      </c>
      <c r="U305" s="203">
        <f>T305*F304</f>
        <v>107591.68000000001</v>
      </c>
      <c r="V305" s="204"/>
      <c r="W305" s="204" t="e">
        <f>G305+I305+#REF!+O305</f>
        <v>#REF!</v>
      </c>
      <c r="X305" s="205" t="e">
        <f>H305+J305+#REF!+P305</f>
        <v>#REF!</v>
      </c>
      <c r="Y305" s="96"/>
      <c r="Z305" s="204"/>
      <c r="AA305" s="209">
        <f t="shared" si="86"/>
        <v>134489.60000000001</v>
      </c>
      <c r="AB305" s="210">
        <f t="shared" si="87"/>
        <v>-134489.60000000001</v>
      </c>
      <c r="AC305" s="206" t="e">
        <f>G305+I305+#REF!+O305</f>
        <v>#REF!</v>
      </c>
      <c r="AD305" s="204">
        <v>0</v>
      </c>
      <c r="AE305" s="204" t="e">
        <f t="shared" si="89"/>
        <v>#REF!</v>
      </c>
      <c r="AU305" s="204">
        <f t="shared" si="99"/>
        <v>0.2</v>
      </c>
    </row>
    <row r="306" spans="1:47" ht="15" customHeight="1">
      <c r="A306" s="31" t="s">
        <v>89</v>
      </c>
      <c r="B306" s="20"/>
      <c r="C306" s="168" t="s">
        <v>282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32">
        <v>0.8</v>
      </c>
      <c r="N306" s="33">
        <f>F306*M306</f>
        <v>1075916.8</v>
      </c>
      <c r="O306" s="101"/>
      <c r="P306" s="49">
        <f t="shared" ref="P306:P320" si="100">O306*F306</f>
        <v>0</v>
      </c>
      <c r="Q306" s="62">
        <v>0.8</v>
      </c>
      <c r="R306" s="79">
        <f t="shared" si="98"/>
        <v>0</v>
      </c>
      <c r="S306" s="79">
        <v>0</v>
      </c>
      <c r="T306" s="79">
        <f t="shared" si="88"/>
        <v>0.8</v>
      </c>
      <c r="U306" s="161">
        <f>T306*F306</f>
        <v>1075916.8</v>
      </c>
      <c r="V306" s="64"/>
      <c r="W306" s="64" t="e">
        <f>G306+I306+#REF!+O306</f>
        <v>#REF!</v>
      </c>
      <c r="X306" s="152" t="e">
        <f>H306+J306+#REF!+P306</f>
        <v>#REF!</v>
      </c>
      <c r="Y306" s="79"/>
      <c r="Z306" s="64"/>
      <c r="AA306" s="15">
        <f t="shared" si="86"/>
        <v>1075916.8</v>
      </c>
      <c r="AB306" s="80">
        <f t="shared" si="87"/>
        <v>268979.19999999995</v>
      </c>
      <c r="AC306" s="13" t="e">
        <f>G306+I306+#REF!+O306</f>
        <v>#REF!</v>
      </c>
      <c r="AD306" s="64">
        <v>0</v>
      </c>
      <c r="AE306" s="64" t="e">
        <f t="shared" si="89"/>
        <v>#REF!</v>
      </c>
      <c r="AU306" s="64">
        <f t="shared" si="99"/>
        <v>0.8</v>
      </c>
    </row>
    <row r="307" spans="1:47" ht="15" customHeight="1">
      <c r="A307" s="31" t="s">
        <v>89</v>
      </c>
      <c r="B307" s="20"/>
      <c r="C307" s="168" t="s">
        <v>283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32">
        <v>0.2</v>
      </c>
      <c r="N307" s="33">
        <f>+M307*F306</f>
        <v>268979.20000000001</v>
      </c>
      <c r="O307" s="101"/>
      <c r="P307" s="49">
        <f t="shared" si="100"/>
        <v>0</v>
      </c>
      <c r="Q307" s="62">
        <v>0.2</v>
      </c>
      <c r="R307" s="79">
        <f t="shared" si="98"/>
        <v>0</v>
      </c>
      <c r="S307" s="79">
        <v>0</v>
      </c>
      <c r="T307" s="79">
        <f t="shared" si="88"/>
        <v>0.2</v>
      </c>
      <c r="U307" s="161">
        <f>T307*F306</f>
        <v>268979.20000000001</v>
      </c>
      <c r="V307" s="64"/>
      <c r="W307" s="64" t="e">
        <f>G307+I307+#REF!+O307</f>
        <v>#REF!</v>
      </c>
      <c r="X307" s="152" t="e">
        <f>H307+J307+#REF!+P307</f>
        <v>#REF!</v>
      </c>
      <c r="Y307" s="79"/>
      <c r="Z307" s="64"/>
      <c r="AA307" s="15">
        <f t="shared" si="86"/>
        <v>268979.20000000001</v>
      </c>
      <c r="AB307" s="80">
        <f t="shared" si="87"/>
        <v>-268979.20000000001</v>
      </c>
      <c r="AC307" s="13" t="e">
        <f>G307+I307+#REF!+O307</f>
        <v>#REF!</v>
      </c>
      <c r="AD307" s="64">
        <v>0</v>
      </c>
      <c r="AE307" s="64" t="e">
        <f t="shared" si="89"/>
        <v>#REF!</v>
      </c>
      <c r="AU307" s="64">
        <f t="shared" si="99"/>
        <v>0.2</v>
      </c>
    </row>
    <row r="308" spans="1:47" ht="15" customHeight="1">
      <c r="A308" s="31" t="s">
        <v>89</v>
      </c>
      <c r="B308" s="20"/>
      <c r="C308" s="168" t="s">
        <v>284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32">
        <v>0.8</v>
      </c>
      <c r="N308" s="33">
        <f>F308*M308</f>
        <v>537958.40000000002</v>
      </c>
      <c r="O308" s="101">
        <v>0.8</v>
      </c>
      <c r="P308" s="49">
        <f t="shared" si="100"/>
        <v>537958.40000000002</v>
      </c>
      <c r="Q308" s="62">
        <v>0.8</v>
      </c>
      <c r="R308" s="79">
        <f t="shared" si="98"/>
        <v>0.8</v>
      </c>
      <c r="S308" s="79">
        <v>0</v>
      </c>
      <c r="T308" s="79">
        <f t="shared" si="88"/>
        <v>0</v>
      </c>
      <c r="U308" s="161">
        <f>T308*F308</f>
        <v>0</v>
      </c>
      <c r="V308" s="64"/>
      <c r="W308" s="64" t="e">
        <f>G308+I308+#REF!+O308</f>
        <v>#REF!</v>
      </c>
      <c r="X308" s="152" t="e">
        <f>H308+J308+#REF!+P308</f>
        <v>#REF!</v>
      </c>
      <c r="Y308" s="79"/>
      <c r="Z308" s="64"/>
      <c r="AA308" s="15">
        <f t="shared" si="86"/>
        <v>537958.40000000002</v>
      </c>
      <c r="AB308" s="80">
        <f t="shared" si="87"/>
        <v>134489.59999999998</v>
      </c>
      <c r="AC308" s="13" t="e">
        <f>G308+I308+#REF!+O308</f>
        <v>#REF!</v>
      </c>
      <c r="AD308" s="64">
        <v>0</v>
      </c>
      <c r="AE308" s="64" t="e">
        <f t="shared" si="89"/>
        <v>#REF!</v>
      </c>
      <c r="AU308" s="64">
        <f t="shared" si="99"/>
        <v>0.8</v>
      </c>
    </row>
    <row r="309" spans="1:47" ht="15" customHeight="1">
      <c r="A309" s="31" t="s">
        <v>89</v>
      </c>
      <c r="B309" s="20"/>
      <c r="C309" s="168" t="s">
        <v>285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32">
        <v>0.2</v>
      </c>
      <c r="N309" s="33">
        <f>+M309*F308</f>
        <v>134489.60000000001</v>
      </c>
      <c r="O309" s="101"/>
      <c r="P309" s="49">
        <f t="shared" si="100"/>
        <v>0</v>
      </c>
      <c r="Q309" s="62">
        <v>0.2</v>
      </c>
      <c r="R309" s="79">
        <f t="shared" si="98"/>
        <v>0</v>
      </c>
      <c r="S309" s="79">
        <v>0</v>
      </c>
      <c r="T309" s="79">
        <f t="shared" si="88"/>
        <v>0.2</v>
      </c>
      <c r="U309" s="161">
        <f>T309*F308</f>
        <v>134489.60000000001</v>
      </c>
      <c r="V309" s="64"/>
      <c r="W309" s="64" t="e">
        <f>G309+I309+#REF!+O309</f>
        <v>#REF!</v>
      </c>
      <c r="X309" s="152" t="e">
        <f>H309+J309+#REF!+P309</f>
        <v>#REF!</v>
      </c>
      <c r="Y309" s="79"/>
      <c r="Z309" s="64"/>
      <c r="AA309" s="15">
        <f t="shared" si="86"/>
        <v>134489.60000000001</v>
      </c>
      <c r="AB309" s="80">
        <f t="shared" si="87"/>
        <v>-134489.60000000001</v>
      </c>
      <c r="AC309" s="13" t="e">
        <f>G309+I309+#REF!+O309</f>
        <v>#REF!</v>
      </c>
      <c r="AD309" s="64">
        <v>0</v>
      </c>
      <c r="AE309" s="64" t="e">
        <f t="shared" si="89"/>
        <v>#REF!</v>
      </c>
      <c r="AU309" s="64">
        <f t="shared" si="99"/>
        <v>0.2</v>
      </c>
    </row>
    <row r="310" spans="1:47" ht="15" customHeight="1">
      <c r="A310" s="31" t="s">
        <v>89</v>
      </c>
      <c r="B310" s="20"/>
      <c r="C310" s="168" t="s">
        <v>286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32">
        <v>0.8</v>
      </c>
      <c r="N310" s="33">
        <f>F310*M310</f>
        <v>537958.40000000002</v>
      </c>
      <c r="O310" s="101">
        <v>0.8</v>
      </c>
      <c r="P310" s="49">
        <f t="shared" si="100"/>
        <v>537958.40000000002</v>
      </c>
      <c r="Q310" s="62">
        <v>0.8</v>
      </c>
      <c r="R310" s="79">
        <f t="shared" si="98"/>
        <v>0.8</v>
      </c>
      <c r="S310" s="79">
        <v>0</v>
      </c>
      <c r="T310" s="79">
        <f t="shared" si="88"/>
        <v>0</v>
      </c>
      <c r="U310" s="161">
        <f>T310*F310</f>
        <v>0</v>
      </c>
      <c r="V310" s="64"/>
      <c r="W310" s="64" t="e">
        <f>G310+I310+#REF!+O310</f>
        <v>#REF!</v>
      </c>
      <c r="X310" s="152" t="e">
        <f>H310+J310+#REF!+P310</f>
        <v>#REF!</v>
      </c>
      <c r="Y310" s="79"/>
      <c r="Z310" s="64"/>
      <c r="AA310" s="15">
        <f t="shared" si="86"/>
        <v>537958.40000000002</v>
      </c>
      <c r="AB310" s="80">
        <f t="shared" si="87"/>
        <v>134489.59999999998</v>
      </c>
      <c r="AC310" s="13" t="e">
        <f>G310+I310+#REF!+O310</f>
        <v>#REF!</v>
      </c>
      <c r="AD310" s="64">
        <v>0</v>
      </c>
      <c r="AE310" s="64" t="e">
        <f t="shared" si="89"/>
        <v>#REF!</v>
      </c>
      <c r="AU310" s="64">
        <f t="shared" si="99"/>
        <v>0.8</v>
      </c>
    </row>
    <row r="311" spans="1:47" ht="15" customHeight="1">
      <c r="A311" s="31" t="s">
        <v>89</v>
      </c>
      <c r="B311" s="20"/>
      <c r="C311" s="168" t="s">
        <v>287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32">
        <v>0.2</v>
      </c>
      <c r="N311" s="33">
        <f>+M311*F310</f>
        <v>134489.60000000001</v>
      </c>
      <c r="O311" s="42">
        <v>0.2</v>
      </c>
      <c r="P311" s="49">
        <f>F310*O311</f>
        <v>134489.60000000001</v>
      </c>
      <c r="Q311" s="62">
        <v>0.2</v>
      </c>
      <c r="R311" s="79">
        <f t="shared" si="98"/>
        <v>0.2</v>
      </c>
      <c r="S311" s="79">
        <v>0</v>
      </c>
      <c r="T311" s="79">
        <f t="shared" si="88"/>
        <v>0</v>
      </c>
      <c r="U311" s="161">
        <f>T311*F310</f>
        <v>0</v>
      </c>
      <c r="V311" s="64"/>
      <c r="W311" s="64" t="e">
        <f>G311+I311+#REF!+O311</f>
        <v>#REF!</v>
      </c>
      <c r="X311" s="152" t="e">
        <f>H311+J311+#REF!+P311</f>
        <v>#REF!</v>
      </c>
      <c r="Y311" s="79"/>
      <c r="Z311" s="64"/>
      <c r="AA311" s="15">
        <f t="shared" si="86"/>
        <v>134489.60000000001</v>
      </c>
      <c r="AB311" s="80">
        <f t="shared" si="87"/>
        <v>-134489.60000000001</v>
      </c>
      <c r="AC311" s="13" t="e">
        <f>G311+I311+#REF!+O311</f>
        <v>#REF!</v>
      </c>
      <c r="AD311" s="64">
        <v>0</v>
      </c>
      <c r="AE311" s="64" t="e">
        <f t="shared" si="89"/>
        <v>#REF!</v>
      </c>
      <c r="AU311" s="64">
        <f t="shared" si="99"/>
        <v>0.2</v>
      </c>
    </row>
    <row r="312" spans="1:47" s="3" customFormat="1" ht="15" customHeight="1">
      <c r="A312" s="8" t="s">
        <v>89</v>
      </c>
      <c r="B312" s="20"/>
      <c r="C312" s="23" t="s">
        <v>288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32">
        <v>0</v>
      </c>
      <c r="N312" s="33">
        <f>F312*M312</f>
        <v>0</v>
      </c>
      <c r="O312" s="42"/>
      <c r="P312" s="49">
        <f t="shared" si="100"/>
        <v>0</v>
      </c>
      <c r="Q312" s="65">
        <v>0.8</v>
      </c>
      <c r="R312" s="79">
        <f t="shared" si="98"/>
        <v>0.8</v>
      </c>
      <c r="S312" s="79">
        <v>0.8</v>
      </c>
      <c r="T312" s="79">
        <f t="shared" si="88"/>
        <v>0</v>
      </c>
      <c r="U312" s="79"/>
      <c r="V312" s="64"/>
      <c r="W312" s="64" t="e">
        <f>G312+I312+#REF!+O312</f>
        <v>#REF!</v>
      </c>
      <c r="X312" s="152" t="e">
        <f>H312+J312+#REF!+P312</f>
        <v>#REF!</v>
      </c>
      <c r="Y312" s="79"/>
      <c r="Z312" s="64"/>
      <c r="AA312" s="12">
        <f t="shared" si="86"/>
        <v>537958.40000000002</v>
      </c>
      <c r="AB312" s="87">
        <f t="shared" si="87"/>
        <v>134489.59999999998</v>
      </c>
      <c r="AC312" s="13" t="e">
        <f>G312+I312+#REF!+O312</f>
        <v>#REF!</v>
      </c>
      <c r="AD312" s="64">
        <v>0.8</v>
      </c>
      <c r="AE312" s="64" t="e">
        <f t="shared" si="89"/>
        <v>#REF!</v>
      </c>
    </row>
    <row r="313" spans="1:47" ht="15" customHeight="1">
      <c r="A313" s="31" t="s">
        <v>89</v>
      </c>
      <c r="B313" s="20"/>
      <c r="C313" s="168" t="s">
        <v>289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32">
        <v>0.2</v>
      </c>
      <c r="N313" s="33">
        <f>M313*F312</f>
        <v>134489.60000000001</v>
      </c>
      <c r="O313" s="42"/>
      <c r="P313" s="49">
        <f t="shared" si="100"/>
        <v>0</v>
      </c>
      <c r="Q313" s="62">
        <v>0.2</v>
      </c>
      <c r="R313" s="79">
        <f t="shared" si="98"/>
        <v>0</v>
      </c>
      <c r="S313" s="79">
        <v>0</v>
      </c>
      <c r="T313" s="79">
        <f t="shared" si="88"/>
        <v>0.2</v>
      </c>
      <c r="U313" s="161">
        <f>T313*F312</f>
        <v>134489.60000000001</v>
      </c>
      <c r="V313" s="64"/>
      <c r="W313" s="64" t="e">
        <f>G313+I313+#REF!+O313</f>
        <v>#REF!</v>
      </c>
      <c r="X313" s="152" t="e">
        <f>H313+J313+#REF!+P313</f>
        <v>#REF!</v>
      </c>
      <c r="Y313" s="79"/>
      <c r="Z313" s="64"/>
      <c r="AA313" s="15">
        <f t="shared" si="86"/>
        <v>134489.60000000001</v>
      </c>
      <c r="AB313" s="80">
        <f t="shared" si="87"/>
        <v>-134489.60000000001</v>
      </c>
      <c r="AC313" s="13" t="e">
        <f>G313+I313+#REF!+O313</f>
        <v>#REF!</v>
      </c>
      <c r="AD313" s="64">
        <v>0</v>
      </c>
      <c r="AE313" s="64" t="e">
        <f t="shared" si="89"/>
        <v>#REF!</v>
      </c>
      <c r="AU313" s="64">
        <f>G313+I313+K313+M313</f>
        <v>0.2</v>
      </c>
    </row>
    <row r="314" spans="1:47" ht="15" customHeight="1">
      <c r="A314" s="31" t="s">
        <v>89</v>
      </c>
      <c r="B314" s="20"/>
      <c r="C314" s="168" t="s">
        <v>309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32">
        <v>0.8</v>
      </c>
      <c r="N314" s="33">
        <f>+M314*$F314</f>
        <v>537958.40000000002</v>
      </c>
      <c r="O314" s="42"/>
      <c r="P314" s="49">
        <f t="shared" si="100"/>
        <v>0</v>
      </c>
      <c r="Q314" s="62">
        <v>0.8</v>
      </c>
      <c r="R314" s="79">
        <f t="shared" si="98"/>
        <v>0</v>
      </c>
      <c r="S314" s="79">
        <v>0</v>
      </c>
      <c r="T314" s="79">
        <f t="shared" si="88"/>
        <v>0.8</v>
      </c>
      <c r="U314" s="161">
        <f>T314*F314</f>
        <v>537958.40000000002</v>
      </c>
      <c r="V314" s="64"/>
      <c r="W314" s="64" t="e">
        <f>G314+I314+#REF!+O314</f>
        <v>#REF!</v>
      </c>
      <c r="X314" s="152" t="e">
        <f>H314+J314+#REF!+P314</f>
        <v>#REF!</v>
      </c>
      <c r="Y314" s="79"/>
      <c r="Z314" s="64"/>
      <c r="AA314" s="15">
        <f t="shared" si="86"/>
        <v>537958.40000000002</v>
      </c>
      <c r="AB314" s="80">
        <f t="shared" si="87"/>
        <v>134489.59999999998</v>
      </c>
      <c r="AC314" s="13" t="e">
        <f>G314+I314+#REF!+O314</f>
        <v>#REF!</v>
      </c>
      <c r="AD314" s="64">
        <v>0</v>
      </c>
      <c r="AE314" s="64" t="e">
        <f t="shared" si="89"/>
        <v>#REF!</v>
      </c>
      <c r="AU314" s="64">
        <f>G314+I314+K314+M314</f>
        <v>0.8</v>
      </c>
    </row>
    <row r="315" spans="1:47" ht="15" customHeight="1">
      <c r="A315" s="31" t="s">
        <v>89</v>
      </c>
      <c r="B315" s="20"/>
      <c r="C315" s="168" t="s">
        <v>310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32">
        <v>0.2</v>
      </c>
      <c r="N315" s="33">
        <f>F314*M315</f>
        <v>134489.60000000001</v>
      </c>
      <c r="O315" s="42"/>
      <c r="P315" s="49">
        <f t="shared" si="100"/>
        <v>0</v>
      </c>
      <c r="Q315" s="62">
        <v>0.2</v>
      </c>
      <c r="R315" s="79">
        <f t="shared" si="98"/>
        <v>0</v>
      </c>
      <c r="S315" s="79">
        <v>0</v>
      </c>
      <c r="T315" s="79">
        <f t="shared" si="88"/>
        <v>0.2</v>
      </c>
      <c r="U315" s="161">
        <f>T315*F314</f>
        <v>134489.60000000001</v>
      </c>
      <c r="V315" s="64"/>
      <c r="W315" s="64" t="e">
        <f>G315+I315+#REF!+O315</f>
        <v>#REF!</v>
      </c>
      <c r="X315" s="152" t="e">
        <f>H315+J315+#REF!+P315</f>
        <v>#REF!</v>
      </c>
      <c r="Y315" s="79"/>
      <c r="Z315" s="64"/>
      <c r="AA315" s="15">
        <f t="shared" si="86"/>
        <v>134489.60000000001</v>
      </c>
      <c r="AB315" s="80">
        <f t="shared" si="87"/>
        <v>-134489.60000000001</v>
      </c>
      <c r="AC315" s="13" t="e">
        <f>G315+I315+#REF!+O315</f>
        <v>#REF!</v>
      </c>
      <c r="AD315" s="64">
        <v>0</v>
      </c>
      <c r="AE315" s="64" t="e">
        <f t="shared" si="89"/>
        <v>#REF!</v>
      </c>
      <c r="AU315" s="64">
        <f>G315+I315+K315+M315</f>
        <v>0.2</v>
      </c>
    </row>
    <row r="316" spans="1:47" ht="15" customHeight="1">
      <c r="A316" s="31" t="s">
        <v>89</v>
      </c>
      <c r="B316" s="20" t="s">
        <v>29</v>
      </c>
      <c r="C316" s="170" t="s">
        <v>291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32">
        <v>1</v>
      </c>
      <c r="N316" s="33">
        <f>+M316*$F316</f>
        <v>672448</v>
      </c>
      <c r="O316" s="101">
        <v>0.85</v>
      </c>
      <c r="P316" s="49">
        <f t="shared" si="100"/>
        <v>571580.79999999993</v>
      </c>
      <c r="Q316" s="62">
        <v>1</v>
      </c>
      <c r="R316" s="79">
        <f t="shared" si="98"/>
        <v>0.85</v>
      </c>
      <c r="S316" s="79">
        <v>0.8</v>
      </c>
      <c r="T316" s="79">
        <f t="shared" si="88"/>
        <v>0.15000000000000002</v>
      </c>
      <c r="U316" s="161">
        <f>T316*F316</f>
        <v>100867.20000000001</v>
      </c>
      <c r="V316" s="64"/>
      <c r="W316" s="64" t="e">
        <f>G316+I316+#REF!+O316</f>
        <v>#REF!</v>
      </c>
      <c r="X316" s="152" t="e">
        <f>H316+J316+#REF!+P316</f>
        <v>#REF!</v>
      </c>
      <c r="Y316" s="91">
        <v>0.8</v>
      </c>
      <c r="Z316" s="64"/>
      <c r="AA316" s="15">
        <f t="shared" si="86"/>
        <v>672448</v>
      </c>
      <c r="AB316" s="80">
        <f t="shared" si="87"/>
        <v>0</v>
      </c>
      <c r="AC316" s="13" t="e">
        <f>G316+I316+#REF!+O316</f>
        <v>#REF!</v>
      </c>
      <c r="AD316" s="64">
        <v>0.7</v>
      </c>
      <c r="AE316" s="64" t="e">
        <f t="shared" si="89"/>
        <v>#REF!</v>
      </c>
      <c r="AU316" s="64">
        <f>G316+I316+K316+M316</f>
        <v>1</v>
      </c>
    </row>
    <row r="317" spans="1:47" ht="15" customHeight="1">
      <c r="A317" s="31" t="s">
        <v>292</v>
      </c>
      <c r="B317" s="20" t="s">
        <v>31</v>
      </c>
      <c r="C317" s="170" t="s">
        <v>294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32">
        <v>1</v>
      </c>
      <c r="N317" s="33">
        <f>+M317*$F317</f>
        <v>1344896</v>
      </c>
      <c r="O317" s="101">
        <v>0.4</v>
      </c>
      <c r="P317" s="49">
        <f t="shared" si="100"/>
        <v>537958.40000000002</v>
      </c>
      <c r="Q317" s="62">
        <v>1</v>
      </c>
      <c r="R317" s="79">
        <f t="shared" si="98"/>
        <v>0.4</v>
      </c>
      <c r="S317" s="79">
        <v>0</v>
      </c>
      <c r="T317" s="79">
        <f t="shared" si="88"/>
        <v>0.6</v>
      </c>
      <c r="U317" s="161">
        <f>T317*F317</f>
        <v>806937.59999999998</v>
      </c>
      <c r="V317" s="64"/>
      <c r="W317" s="64" t="e">
        <f>G317+I317+#REF!+O317</f>
        <v>#REF!</v>
      </c>
      <c r="X317" s="152" t="e">
        <f>H317+J317+#REF!+P317</f>
        <v>#REF!</v>
      </c>
      <c r="Y317" s="79"/>
      <c r="Z317" s="64"/>
      <c r="AA317" s="15">
        <f t="shared" si="86"/>
        <v>1344896</v>
      </c>
      <c r="AB317" s="80">
        <f t="shared" si="87"/>
        <v>0</v>
      </c>
      <c r="AC317" s="13" t="e">
        <f>G317+I317+#REF!+O317</f>
        <v>#REF!</v>
      </c>
      <c r="AD317" s="64">
        <v>0</v>
      </c>
      <c r="AE317" s="64" t="e">
        <f t="shared" si="89"/>
        <v>#REF!</v>
      </c>
      <c r="AU317" s="64">
        <f>G317+I317+K317+M317</f>
        <v>1</v>
      </c>
    </row>
    <row r="318" spans="1:47" s="2" customFormat="1" ht="21.95" customHeight="1">
      <c r="A318" s="26"/>
      <c r="B318" s="97" t="s">
        <v>311</v>
      </c>
      <c r="C318" s="28" t="s">
        <v>312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30">
        <v>0</v>
      </c>
      <c r="N318" s="30"/>
      <c r="O318" s="51"/>
      <c r="P318" s="52">
        <f t="shared" si="100"/>
        <v>0</v>
      </c>
      <c r="Q318" s="63"/>
      <c r="R318" s="81">
        <f>G318+I318+K318+M318</f>
        <v>0</v>
      </c>
      <c r="S318" s="81">
        <v>0</v>
      </c>
      <c r="T318" s="79">
        <f t="shared" si="88"/>
        <v>0</v>
      </c>
      <c r="U318" s="79"/>
      <c r="V318" s="66"/>
      <c r="W318" s="66" t="e">
        <f>G318+I318+#REF!+O318</f>
        <v>#REF!</v>
      </c>
      <c r="X318" s="152" t="e">
        <f>H318+J318+#REF!+P318</f>
        <v>#REF!</v>
      </c>
      <c r="Y318" s="81"/>
      <c r="Z318" s="66"/>
      <c r="AA318" s="77">
        <f t="shared" si="86"/>
        <v>0</v>
      </c>
      <c r="AB318" s="82">
        <f t="shared" si="87"/>
        <v>0</v>
      </c>
      <c r="AC318" s="78" t="e">
        <f>G318+I318+#REF!+O318</f>
        <v>#REF!</v>
      </c>
      <c r="AD318" s="66">
        <v>0</v>
      </c>
      <c r="AE318" s="64" t="e">
        <f t="shared" si="89"/>
        <v>#REF!</v>
      </c>
    </row>
    <row r="319" spans="1:47" s="4" customFormat="1" ht="21.95" customHeight="1">
      <c r="A319" s="36"/>
      <c r="B319" s="37">
        <v>1</v>
      </c>
      <c r="C319" s="38" t="s">
        <v>313</v>
      </c>
      <c r="D319" s="100"/>
      <c r="E319" s="57"/>
      <c r="F319" s="40"/>
      <c r="G319" s="41"/>
      <c r="H319" s="40"/>
      <c r="I319" s="41"/>
      <c r="J319" s="40"/>
      <c r="K319" s="56">
        <v>0</v>
      </c>
      <c r="L319" s="40"/>
      <c r="M319" s="40">
        <v>0</v>
      </c>
      <c r="N319" s="40"/>
      <c r="O319" s="57"/>
      <c r="P319" s="58">
        <f t="shared" si="100"/>
        <v>0</v>
      </c>
      <c r="Q319" s="67"/>
      <c r="R319" s="83">
        <f>G319+I319+K319+M319</f>
        <v>0</v>
      </c>
      <c r="S319" s="83">
        <v>0</v>
      </c>
      <c r="T319" s="79">
        <f t="shared" si="88"/>
        <v>0</v>
      </c>
      <c r="U319" s="79"/>
      <c r="V319" s="68"/>
      <c r="W319" s="68" t="e">
        <f>G319+I319+#REF!+O319</f>
        <v>#REF!</v>
      </c>
      <c r="X319" s="152" t="e">
        <f>H319+J319+#REF!+P319</f>
        <v>#REF!</v>
      </c>
      <c r="Y319" s="83"/>
      <c r="Z319" s="68"/>
      <c r="AA319" s="84">
        <f t="shared" si="86"/>
        <v>0</v>
      </c>
      <c r="AB319" s="85">
        <f t="shared" si="87"/>
        <v>0</v>
      </c>
      <c r="AC319" s="86" t="e">
        <f>G319+I319+#REF!+O319</f>
        <v>#REF!</v>
      </c>
      <c r="AD319" s="68">
        <v>0</v>
      </c>
      <c r="AE319" s="64" t="e">
        <f t="shared" si="89"/>
        <v>#REF!</v>
      </c>
    </row>
    <row r="320" spans="1:47" s="3" customFormat="1" ht="15" customHeight="1">
      <c r="A320" s="8" t="s">
        <v>89</v>
      </c>
      <c r="B320" s="20" t="s">
        <v>18</v>
      </c>
      <c r="C320" s="154" t="s">
        <v>314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01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02">+K320*$F320</f>
        <v>0</v>
      </c>
      <c r="M320" s="32">
        <v>0.7</v>
      </c>
      <c r="N320" s="33">
        <f t="shared" ref="N320:N338" si="103">+M320*$F320</f>
        <v>2353568</v>
      </c>
      <c r="O320" s="42">
        <v>0.7</v>
      </c>
      <c r="P320" s="49">
        <f t="shared" si="100"/>
        <v>2353568</v>
      </c>
      <c r="Q320" s="65">
        <v>0.8</v>
      </c>
      <c r="R320" s="79">
        <f t="shared" ref="R320:R338" si="104">G320+I320+K320+O320</f>
        <v>0.79999999999999993</v>
      </c>
      <c r="S320" s="79">
        <v>0.79999999999999993</v>
      </c>
      <c r="T320" s="79">
        <f t="shared" si="88"/>
        <v>0</v>
      </c>
      <c r="U320" s="79"/>
      <c r="V320" s="64"/>
      <c r="W320" s="64" t="e">
        <f>G320+I320+#REF!+O320</f>
        <v>#REF!</v>
      </c>
      <c r="X320" s="152" t="e">
        <f>H320+J320+#REF!+P320</f>
        <v>#REF!</v>
      </c>
      <c r="Y320" s="91">
        <v>0.8</v>
      </c>
      <c r="Z320" s="64"/>
      <c r="AA320" s="15">
        <f t="shared" si="86"/>
        <v>2689792</v>
      </c>
      <c r="AB320" s="80">
        <f t="shared" si="87"/>
        <v>672448.00000000047</v>
      </c>
      <c r="AC320" s="13" t="e">
        <f>G320+I320+#REF!+O320</f>
        <v>#REF!</v>
      </c>
      <c r="AD320" s="64">
        <v>0.3</v>
      </c>
      <c r="AE320" s="64" t="e">
        <f t="shared" si="89"/>
        <v>#REF!</v>
      </c>
      <c r="AU320" s="64">
        <f t="shared" ref="AU320:AU338" si="105">G320+I320+K320+M320</f>
        <v>0.79999999999999993</v>
      </c>
    </row>
    <row r="321" spans="1:47" ht="15" customHeight="1">
      <c r="A321" s="8" t="s">
        <v>89</v>
      </c>
      <c r="B321" s="20" t="s">
        <v>20</v>
      </c>
      <c r="C321" s="168" t="s">
        <v>315</v>
      </c>
      <c r="D321" s="24"/>
      <c r="E321" s="42"/>
      <c r="F321" s="25"/>
      <c r="G321" s="32">
        <v>0</v>
      </c>
      <c r="H321" s="33">
        <f t="shared" si="101"/>
        <v>0</v>
      </c>
      <c r="I321" s="32">
        <v>0</v>
      </c>
      <c r="J321" s="33"/>
      <c r="K321" s="53">
        <v>0</v>
      </c>
      <c r="L321" s="33">
        <f>+K321*F320</f>
        <v>0</v>
      </c>
      <c r="M321" s="32">
        <v>0.2</v>
      </c>
      <c r="N321" s="33">
        <f>F320*M321</f>
        <v>672448.00000000012</v>
      </c>
      <c r="O321" s="42">
        <v>0.1</v>
      </c>
      <c r="P321" s="49">
        <f>O321*F320</f>
        <v>336224.00000000006</v>
      </c>
      <c r="Q321" s="62">
        <v>0.2</v>
      </c>
      <c r="R321" s="79">
        <f t="shared" si="104"/>
        <v>0.1</v>
      </c>
      <c r="S321" s="79">
        <v>0.05</v>
      </c>
      <c r="T321" s="79">
        <f t="shared" si="88"/>
        <v>0.1</v>
      </c>
      <c r="U321" s="161">
        <f>T321*F320</f>
        <v>336224.00000000006</v>
      </c>
      <c r="V321" s="64"/>
      <c r="W321" s="64" t="e">
        <f>G321+I321+#REF!+O321</f>
        <v>#REF!</v>
      </c>
      <c r="X321" s="152" t="e">
        <f>H321+J321+#REF!+P321</f>
        <v>#REF!</v>
      </c>
      <c r="Y321" s="79"/>
      <c r="Z321" s="64"/>
      <c r="AA321" s="15">
        <f t="shared" si="86"/>
        <v>672448.00000000012</v>
      </c>
      <c r="AB321" s="80">
        <f t="shared" si="87"/>
        <v>-672448.00000000012</v>
      </c>
      <c r="AC321" s="13" t="e">
        <f>G321+I321+#REF!+O321</f>
        <v>#REF!</v>
      </c>
      <c r="AD321" s="64">
        <v>0.05</v>
      </c>
      <c r="AE321" s="64" t="e">
        <f t="shared" si="89"/>
        <v>#REF!</v>
      </c>
      <c r="AU321" s="64">
        <f t="shared" si="105"/>
        <v>0.2</v>
      </c>
    </row>
    <row r="322" spans="1:47" ht="15" customHeight="1">
      <c r="A322" s="8" t="s">
        <v>89</v>
      </c>
      <c r="B322" s="20" t="s">
        <v>29</v>
      </c>
      <c r="C322" s="168" t="s">
        <v>316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01"/>
        <v>0</v>
      </c>
      <c r="I322" s="32">
        <v>0</v>
      </c>
      <c r="J322" s="33"/>
      <c r="K322" s="53">
        <v>0</v>
      </c>
      <c r="L322" s="33">
        <f t="shared" si="102"/>
        <v>0</v>
      </c>
      <c r="M322" s="32">
        <v>0.8</v>
      </c>
      <c r="N322" s="33">
        <f t="shared" si="103"/>
        <v>2689792.0000000005</v>
      </c>
      <c r="O322" s="42">
        <v>0.8</v>
      </c>
      <c r="P322" s="49">
        <f>O322*F322</f>
        <v>2689792.0000000005</v>
      </c>
      <c r="Q322" s="62">
        <v>0.8</v>
      </c>
      <c r="R322" s="79">
        <f t="shared" si="104"/>
        <v>0.8</v>
      </c>
      <c r="S322" s="79">
        <v>0.7</v>
      </c>
      <c r="T322" s="79">
        <f t="shared" si="88"/>
        <v>0</v>
      </c>
      <c r="U322" s="161">
        <f>T322*F322</f>
        <v>0</v>
      </c>
      <c r="V322" s="64"/>
      <c r="W322" s="64" t="e">
        <f>G322+I322+#REF!+O322</f>
        <v>#REF!</v>
      </c>
      <c r="X322" s="152" t="e">
        <f>H322+J322+#REF!+P322</f>
        <v>#REF!</v>
      </c>
      <c r="Y322" s="91">
        <v>0.7</v>
      </c>
      <c r="Z322" s="64"/>
      <c r="AA322" s="15">
        <f t="shared" si="86"/>
        <v>2689792.0000000005</v>
      </c>
      <c r="AB322" s="80">
        <f t="shared" si="87"/>
        <v>672448</v>
      </c>
      <c r="AC322" s="13" t="e">
        <f>G322+I322+#REF!+O322</f>
        <v>#REF!</v>
      </c>
      <c r="AD322" s="64">
        <v>0.1</v>
      </c>
      <c r="AE322" s="64" t="e">
        <f t="shared" si="89"/>
        <v>#REF!</v>
      </c>
      <c r="AU322" s="64">
        <f t="shared" si="105"/>
        <v>0.8</v>
      </c>
    </row>
    <row r="323" spans="1:47" ht="15" customHeight="1">
      <c r="A323" s="8" t="s">
        <v>89</v>
      </c>
      <c r="B323" s="20" t="s">
        <v>31</v>
      </c>
      <c r="C323" s="168" t="s">
        <v>317</v>
      </c>
      <c r="D323" s="24"/>
      <c r="E323" s="42"/>
      <c r="F323" s="25"/>
      <c r="G323" s="32">
        <v>0</v>
      </c>
      <c r="H323" s="33">
        <f t="shared" si="101"/>
        <v>0</v>
      </c>
      <c r="I323" s="32">
        <v>0</v>
      </c>
      <c r="J323" s="33"/>
      <c r="K323" s="53">
        <v>0</v>
      </c>
      <c r="L323" s="33">
        <f>+K323*F322</f>
        <v>0</v>
      </c>
      <c r="M323" s="32">
        <v>0.2</v>
      </c>
      <c r="N323" s="33">
        <f>F322*M323</f>
        <v>672448.00000000012</v>
      </c>
      <c r="O323" s="42">
        <v>0.1</v>
      </c>
      <c r="P323" s="49">
        <f>O323*F322</f>
        <v>336224.00000000006</v>
      </c>
      <c r="Q323" s="62">
        <v>0.2</v>
      </c>
      <c r="R323" s="79">
        <f t="shared" si="104"/>
        <v>0.1</v>
      </c>
      <c r="S323" s="79">
        <v>0</v>
      </c>
      <c r="T323" s="79">
        <f t="shared" si="88"/>
        <v>0.1</v>
      </c>
      <c r="U323" s="161">
        <f>T323*F322</f>
        <v>336224.00000000006</v>
      </c>
      <c r="V323" s="64"/>
      <c r="W323" s="64" t="e">
        <f>G323+I323+#REF!+O323</f>
        <v>#REF!</v>
      </c>
      <c r="X323" s="152" t="e">
        <f>H323+J323+#REF!+P323</f>
        <v>#REF!</v>
      </c>
      <c r="Y323" s="79"/>
      <c r="Z323" s="64"/>
      <c r="AA323" s="15">
        <f t="shared" si="86"/>
        <v>672448.00000000012</v>
      </c>
      <c r="AB323" s="80">
        <f t="shared" si="87"/>
        <v>-672448.00000000012</v>
      </c>
      <c r="AC323" s="13" t="e">
        <f>G323+I323+#REF!+O323</f>
        <v>#REF!</v>
      </c>
      <c r="AD323" s="64">
        <v>0</v>
      </c>
      <c r="AE323" s="64" t="e">
        <f t="shared" si="89"/>
        <v>#REF!</v>
      </c>
      <c r="AU323" s="64">
        <f t="shared" si="105"/>
        <v>0.2</v>
      </c>
    </row>
    <row r="324" spans="1:47" ht="15" customHeight="1">
      <c r="A324" s="8" t="s">
        <v>89</v>
      </c>
      <c r="B324" s="20" t="s">
        <v>33</v>
      </c>
      <c r="C324" s="168" t="s">
        <v>318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01"/>
        <v>0</v>
      </c>
      <c r="I324" s="32">
        <v>0</v>
      </c>
      <c r="J324" s="33"/>
      <c r="K324" s="53">
        <v>0</v>
      </c>
      <c r="L324" s="33">
        <f t="shared" si="102"/>
        <v>0</v>
      </c>
      <c r="M324" s="32">
        <v>0.8</v>
      </c>
      <c r="N324" s="33">
        <f t="shared" si="103"/>
        <v>1921280</v>
      </c>
      <c r="O324" s="42">
        <v>0.8</v>
      </c>
      <c r="P324" s="49">
        <f>O324*F324</f>
        <v>1921280</v>
      </c>
      <c r="Q324" s="62">
        <v>0.8</v>
      </c>
      <c r="R324" s="79">
        <f t="shared" si="104"/>
        <v>0.8</v>
      </c>
      <c r="S324" s="79">
        <v>0</v>
      </c>
      <c r="T324" s="79">
        <f t="shared" si="88"/>
        <v>0</v>
      </c>
      <c r="U324" s="161">
        <f>T324*F324</f>
        <v>0</v>
      </c>
      <c r="V324" s="64"/>
      <c r="W324" s="64" t="e">
        <f>G324+I324+#REF!+O324</f>
        <v>#REF!</v>
      </c>
      <c r="X324" s="152" t="e">
        <f>H324+J324+#REF!+P324</f>
        <v>#REF!</v>
      </c>
      <c r="Y324" s="79"/>
      <c r="Z324" s="64"/>
      <c r="AA324" s="15">
        <f t="shared" si="86"/>
        <v>1921280</v>
      </c>
      <c r="AB324" s="80">
        <f t="shared" si="87"/>
        <v>480320</v>
      </c>
      <c r="AC324" s="13" t="e">
        <f>G324+I324+#REF!+O324</f>
        <v>#REF!</v>
      </c>
      <c r="AD324" s="64">
        <v>0</v>
      </c>
      <c r="AE324" s="64" t="e">
        <f t="shared" si="89"/>
        <v>#REF!</v>
      </c>
      <c r="AU324" s="64">
        <f t="shared" si="105"/>
        <v>0.8</v>
      </c>
    </row>
    <row r="325" spans="1:47" ht="15" customHeight="1">
      <c r="A325" s="8" t="s">
        <v>89</v>
      </c>
      <c r="B325" s="20" t="s">
        <v>35</v>
      </c>
      <c r="C325" s="168" t="s">
        <v>319</v>
      </c>
      <c r="D325" s="24"/>
      <c r="E325" s="42"/>
      <c r="F325" s="25"/>
      <c r="G325" s="32">
        <v>0</v>
      </c>
      <c r="H325" s="33">
        <f t="shared" si="101"/>
        <v>0</v>
      </c>
      <c r="I325" s="32">
        <v>0</v>
      </c>
      <c r="J325" s="33"/>
      <c r="K325" s="53">
        <v>0</v>
      </c>
      <c r="L325" s="33">
        <f>+K325*F324</f>
        <v>0</v>
      </c>
      <c r="M325" s="32">
        <v>0.2</v>
      </c>
      <c r="N325" s="33">
        <f>F324*M325</f>
        <v>480320</v>
      </c>
      <c r="O325" s="42">
        <v>0.1</v>
      </c>
      <c r="P325" s="49">
        <f>O325*F324</f>
        <v>240160</v>
      </c>
      <c r="Q325" s="62">
        <v>0.2</v>
      </c>
      <c r="R325" s="79">
        <f t="shared" si="104"/>
        <v>0.1</v>
      </c>
      <c r="S325" s="79">
        <v>0</v>
      </c>
      <c r="T325" s="79">
        <f t="shared" si="88"/>
        <v>0.1</v>
      </c>
      <c r="U325" s="161">
        <f>T325*F324</f>
        <v>240160</v>
      </c>
      <c r="V325" s="64"/>
      <c r="W325" s="64" t="e">
        <f>G325+I325+#REF!+O325</f>
        <v>#REF!</v>
      </c>
      <c r="X325" s="152" t="e">
        <f>H325+J325+#REF!+P325</f>
        <v>#REF!</v>
      </c>
      <c r="Y325" s="79"/>
      <c r="Z325" s="64"/>
      <c r="AA325" s="15">
        <f t="shared" si="86"/>
        <v>480320</v>
      </c>
      <c r="AB325" s="80">
        <f t="shared" si="87"/>
        <v>-480320</v>
      </c>
      <c r="AC325" s="13" t="e">
        <f>G325+I325+#REF!+O325</f>
        <v>#REF!</v>
      </c>
      <c r="AD325" s="64">
        <v>0</v>
      </c>
      <c r="AE325" s="64" t="e">
        <f t="shared" si="89"/>
        <v>#REF!</v>
      </c>
      <c r="AU325" s="64">
        <f t="shared" si="105"/>
        <v>0.2</v>
      </c>
    </row>
    <row r="326" spans="1:47" ht="15" customHeight="1">
      <c r="A326" s="8" t="s">
        <v>89</v>
      </c>
      <c r="B326" s="20" t="s">
        <v>37</v>
      </c>
      <c r="C326" s="168" t="s">
        <v>320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01"/>
        <v>0</v>
      </c>
      <c r="I326" s="32">
        <v>0</v>
      </c>
      <c r="J326" s="33"/>
      <c r="K326" s="53">
        <v>0</v>
      </c>
      <c r="L326" s="33">
        <f t="shared" si="102"/>
        <v>0</v>
      </c>
      <c r="M326" s="32">
        <v>0.8</v>
      </c>
      <c r="N326" s="33">
        <f t="shared" si="103"/>
        <v>768512</v>
      </c>
      <c r="O326" s="42"/>
      <c r="P326" s="49">
        <f>O326*F326</f>
        <v>0</v>
      </c>
      <c r="Q326" s="62">
        <v>0.8</v>
      </c>
      <c r="R326" s="79">
        <f t="shared" si="104"/>
        <v>0</v>
      </c>
      <c r="S326" s="79">
        <v>0</v>
      </c>
      <c r="T326" s="79">
        <f t="shared" si="88"/>
        <v>0.8</v>
      </c>
      <c r="U326" s="161">
        <f>T326*F326</f>
        <v>768512</v>
      </c>
      <c r="V326" s="64"/>
      <c r="W326" s="64" t="e">
        <f>G326+I326+#REF!+O326</f>
        <v>#REF!</v>
      </c>
      <c r="X326" s="152" t="e">
        <f>H326+J326+#REF!+P326</f>
        <v>#REF!</v>
      </c>
      <c r="Y326" s="79"/>
      <c r="Z326" s="64"/>
      <c r="AA326" s="15">
        <f t="shared" ref="AA326:AA351" si="106">H326+J326+L326+N326</f>
        <v>768512</v>
      </c>
      <c r="AB326" s="80">
        <f t="shared" ref="AB326:AB357" si="107">F326-AA326</f>
        <v>192128</v>
      </c>
      <c r="AC326" s="13" t="e">
        <f>G326+I326+#REF!+O326</f>
        <v>#REF!</v>
      </c>
      <c r="AD326" s="64">
        <v>0</v>
      </c>
      <c r="AE326" s="64" t="e">
        <f t="shared" si="89"/>
        <v>#REF!</v>
      </c>
      <c r="AU326" s="64">
        <f t="shared" si="105"/>
        <v>0.8</v>
      </c>
    </row>
    <row r="327" spans="1:47" ht="15" customHeight="1">
      <c r="A327" s="8" t="s">
        <v>89</v>
      </c>
      <c r="B327" s="20" t="s">
        <v>39</v>
      </c>
      <c r="C327" s="168" t="s">
        <v>321</v>
      </c>
      <c r="D327" s="24"/>
      <c r="E327" s="32"/>
      <c r="F327" s="25"/>
      <c r="G327" s="32">
        <v>0</v>
      </c>
      <c r="H327" s="33">
        <f t="shared" si="101"/>
        <v>0</v>
      </c>
      <c r="I327" s="32">
        <v>0</v>
      </c>
      <c r="J327" s="33"/>
      <c r="K327" s="53">
        <v>0</v>
      </c>
      <c r="L327" s="33">
        <f t="shared" si="102"/>
        <v>0</v>
      </c>
      <c r="M327" s="32">
        <v>0.2</v>
      </c>
      <c r="N327" s="33">
        <f>+M327*F326</f>
        <v>192128</v>
      </c>
      <c r="O327" s="42"/>
      <c r="P327" s="49">
        <f>O327*F327</f>
        <v>0</v>
      </c>
      <c r="Q327" s="62">
        <v>0.2</v>
      </c>
      <c r="R327" s="79">
        <f t="shared" si="104"/>
        <v>0</v>
      </c>
      <c r="S327" s="79">
        <v>0</v>
      </c>
      <c r="T327" s="79">
        <f t="shared" ref="T327:T351" si="108">Q327-R327</f>
        <v>0.2</v>
      </c>
      <c r="U327" s="161">
        <f>T327*F326</f>
        <v>192128</v>
      </c>
      <c r="V327" s="64"/>
      <c r="W327" s="64" t="e">
        <f>G327+I327+#REF!+O327</f>
        <v>#REF!</v>
      </c>
      <c r="X327" s="152" t="e">
        <f>H327+J327+#REF!+P327</f>
        <v>#REF!</v>
      </c>
      <c r="Y327" s="79"/>
      <c r="Z327" s="64"/>
      <c r="AA327" s="15">
        <f t="shared" si="106"/>
        <v>192128</v>
      </c>
      <c r="AB327" s="80">
        <f t="shared" si="107"/>
        <v>-192128</v>
      </c>
      <c r="AC327" s="13" t="e">
        <f>G327+I327+#REF!+O327</f>
        <v>#REF!</v>
      </c>
      <c r="AD327" s="64">
        <v>0</v>
      </c>
      <c r="AE327" s="64" t="e">
        <f t="shared" ref="AE327:AE369" si="109">AC327-AD327</f>
        <v>#REF!</v>
      </c>
      <c r="AU327" s="64">
        <f t="shared" si="105"/>
        <v>0.2</v>
      </c>
    </row>
    <row r="328" spans="1:47" ht="15" customHeight="1">
      <c r="A328" s="8" t="s">
        <v>89</v>
      </c>
      <c r="B328" s="20" t="s">
        <v>41</v>
      </c>
      <c r="C328" s="168" t="s">
        <v>322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01"/>
        <v>0</v>
      </c>
      <c r="I328" s="32">
        <v>0</v>
      </c>
      <c r="J328" s="33"/>
      <c r="K328" s="53">
        <v>0</v>
      </c>
      <c r="L328" s="33">
        <f t="shared" si="102"/>
        <v>0</v>
      </c>
      <c r="M328" s="32">
        <v>0.8</v>
      </c>
      <c r="N328" s="33">
        <f t="shared" si="103"/>
        <v>2689792.0000000005</v>
      </c>
      <c r="O328" s="42">
        <v>0.8</v>
      </c>
      <c r="P328" s="49">
        <f>O328*F328</f>
        <v>2689792.0000000005</v>
      </c>
      <c r="Q328" s="62">
        <v>0.8</v>
      </c>
      <c r="R328" s="79">
        <f t="shared" si="104"/>
        <v>0.8</v>
      </c>
      <c r="S328" s="79">
        <v>0</v>
      </c>
      <c r="T328" s="79">
        <f t="shared" si="108"/>
        <v>0</v>
      </c>
      <c r="U328" s="161">
        <f>T328*F328</f>
        <v>0</v>
      </c>
      <c r="V328" s="64"/>
      <c r="W328" s="64" t="e">
        <f>G328+I328+#REF!+O328</f>
        <v>#REF!</v>
      </c>
      <c r="X328" s="152" t="e">
        <f>H328+J328+#REF!+P328</f>
        <v>#REF!</v>
      </c>
      <c r="Y328" s="79"/>
      <c r="Z328" s="64"/>
      <c r="AA328" s="15">
        <f t="shared" si="106"/>
        <v>2689792.0000000005</v>
      </c>
      <c r="AB328" s="80">
        <f t="shared" si="107"/>
        <v>672448</v>
      </c>
      <c r="AC328" s="13" t="e">
        <f>G328+I328+#REF!+O328</f>
        <v>#REF!</v>
      </c>
      <c r="AD328" s="64">
        <v>0</v>
      </c>
      <c r="AE328" s="64" t="e">
        <f t="shared" si="109"/>
        <v>#REF!</v>
      </c>
      <c r="AU328" s="64">
        <f t="shared" si="105"/>
        <v>0.8</v>
      </c>
    </row>
    <row r="329" spans="1:47" ht="15" customHeight="1">
      <c r="A329" s="8" t="s">
        <v>89</v>
      </c>
      <c r="B329" s="20" t="s">
        <v>43</v>
      </c>
      <c r="C329" s="168" t="s">
        <v>323</v>
      </c>
      <c r="D329" s="24"/>
      <c r="E329" s="32"/>
      <c r="F329" s="25"/>
      <c r="G329" s="32">
        <v>0</v>
      </c>
      <c r="H329" s="33">
        <f t="shared" si="101"/>
        <v>0</v>
      </c>
      <c r="I329" s="32">
        <v>0</v>
      </c>
      <c r="J329" s="33"/>
      <c r="K329" s="53">
        <v>0</v>
      </c>
      <c r="L329" s="33">
        <f t="shared" si="102"/>
        <v>0</v>
      </c>
      <c r="M329" s="32">
        <v>0.2</v>
      </c>
      <c r="N329" s="33">
        <f>+M329*F328</f>
        <v>672448.00000000012</v>
      </c>
      <c r="O329" s="42">
        <v>0</v>
      </c>
      <c r="P329" s="49">
        <f>O329*F328</f>
        <v>0</v>
      </c>
      <c r="Q329" s="62">
        <v>0.2</v>
      </c>
      <c r="R329" s="79">
        <f t="shared" si="104"/>
        <v>0</v>
      </c>
      <c r="S329" s="79">
        <v>0</v>
      </c>
      <c r="T329" s="79">
        <f t="shared" si="108"/>
        <v>0.2</v>
      </c>
      <c r="U329" s="161">
        <f>T329*F328</f>
        <v>672448.00000000012</v>
      </c>
      <c r="V329" s="64"/>
      <c r="W329" s="64" t="e">
        <f>G329+I329+#REF!+O329</f>
        <v>#REF!</v>
      </c>
      <c r="X329" s="152" t="e">
        <f>H329+J329+#REF!+P329</f>
        <v>#REF!</v>
      </c>
      <c r="Y329" s="79"/>
      <c r="Z329" s="64"/>
      <c r="AA329" s="15">
        <f t="shared" si="106"/>
        <v>672448.00000000012</v>
      </c>
      <c r="AB329" s="80">
        <f t="shared" si="107"/>
        <v>-672448.00000000012</v>
      </c>
      <c r="AC329" s="13" t="e">
        <f>G329+I329+#REF!+O329</f>
        <v>#REF!</v>
      </c>
      <c r="AD329" s="64">
        <v>0</v>
      </c>
      <c r="AE329" s="64" t="e">
        <f t="shared" si="109"/>
        <v>#REF!</v>
      </c>
      <c r="AU329" s="64">
        <f t="shared" si="105"/>
        <v>0.2</v>
      </c>
    </row>
    <row r="330" spans="1:47" ht="15" customHeight="1">
      <c r="A330" s="8" t="s">
        <v>89</v>
      </c>
      <c r="B330" s="20" t="s">
        <v>45</v>
      </c>
      <c r="C330" s="168" t="s">
        <v>324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01"/>
        <v>0</v>
      </c>
      <c r="I330" s="32">
        <v>0</v>
      </c>
      <c r="J330" s="33"/>
      <c r="K330" s="53">
        <v>0</v>
      </c>
      <c r="L330" s="33">
        <f t="shared" si="102"/>
        <v>0</v>
      </c>
      <c r="M330" s="32">
        <v>0.8</v>
      </c>
      <c r="N330" s="33">
        <f t="shared" si="103"/>
        <v>768512</v>
      </c>
      <c r="O330" s="42"/>
      <c r="P330" s="49">
        <f>O330*F330</f>
        <v>0</v>
      </c>
      <c r="Q330" s="62">
        <v>0.8</v>
      </c>
      <c r="R330" s="79">
        <f t="shared" si="104"/>
        <v>0</v>
      </c>
      <c r="S330" s="79">
        <v>0</v>
      </c>
      <c r="T330" s="79">
        <f t="shared" si="108"/>
        <v>0.8</v>
      </c>
      <c r="U330" s="161">
        <f>T330*F330</f>
        <v>768512</v>
      </c>
      <c r="V330" s="64"/>
      <c r="W330" s="64" t="e">
        <f>G330+I330+#REF!+O330</f>
        <v>#REF!</v>
      </c>
      <c r="X330" s="152" t="e">
        <f>H330+J330+#REF!+P330</f>
        <v>#REF!</v>
      </c>
      <c r="Y330" s="79"/>
      <c r="Z330" s="64"/>
      <c r="AA330" s="15">
        <f t="shared" si="106"/>
        <v>768512</v>
      </c>
      <c r="AB330" s="80">
        <f t="shared" si="107"/>
        <v>192128</v>
      </c>
      <c r="AC330" s="13" t="e">
        <f>G330+I330+#REF!+O330</f>
        <v>#REF!</v>
      </c>
      <c r="AD330" s="64">
        <v>0</v>
      </c>
      <c r="AE330" s="64" t="e">
        <f t="shared" si="109"/>
        <v>#REF!</v>
      </c>
      <c r="AU330" s="64">
        <f t="shared" si="105"/>
        <v>0.8</v>
      </c>
    </row>
    <row r="331" spans="1:47" ht="15" customHeight="1">
      <c r="A331" s="8" t="s">
        <v>89</v>
      </c>
      <c r="B331" s="20" t="s">
        <v>47</v>
      </c>
      <c r="C331" s="168" t="s">
        <v>325</v>
      </c>
      <c r="D331" s="24"/>
      <c r="E331" s="42"/>
      <c r="F331" s="25"/>
      <c r="G331" s="32">
        <v>0</v>
      </c>
      <c r="H331" s="33">
        <f t="shared" si="101"/>
        <v>0</v>
      </c>
      <c r="I331" s="32">
        <v>0</v>
      </c>
      <c r="J331" s="33"/>
      <c r="K331" s="53">
        <v>0</v>
      </c>
      <c r="L331" s="33">
        <f t="shared" si="102"/>
        <v>0</v>
      </c>
      <c r="M331" s="32">
        <v>0.2</v>
      </c>
      <c r="N331" s="33">
        <f>+M331*F330</f>
        <v>192128</v>
      </c>
      <c r="O331" s="42"/>
      <c r="P331" s="49">
        <f>O331*F331</f>
        <v>0</v>
      </c>
      <c r="Q331" s="62">
        <v>0.2</v>
      </c>
      <c r="R331" s="79">
        <f t="shared" si="104"/>
        <v>0</v>
      </c>
      <c r="S331" s="79">
        <v>0</v>
      </c>
      <c r="T331" s="79">
        <f t="shared" si="108"/>
        <v>0.2</v>
      </c>
      <c r="U331" s="161">
        <f>T331*F330</f>
        <v>192128</v>
      </c>
      <c r="V331" s="64"/>
      <c r="W331" s="64" t="e">
        <f>G331+I331+#REF!+O331</f>
        <v>#REF!</v>
      </c>
      <c r="X331" s="152" t="e">
        <f>H331+J331+#REF!+P331</f>
        <v>#REF!</v>
      </c>
      <c r="Y331" s="79"/>
      <c r="Z331" s="64"/>
      <c r="AA331" s="15">
        <f t="shared" si="106"/>
        <v>192128</v>
      </c>
      <c r="AB331" s="80">
        <f t="shared" si="107"/>
        <v>-192128</v>
      </c>
      <c r="AC331" s="13" t="e">
        <f>G331+I331+#REF!+O331</f>
        <v>#REF!</v>
      </c>
      <c r="AD331" s="64">
        <v>0</v>
      </c>
      <c r="AE331" s="64" t="e">
        <f t="shared" si="109"/>
        <v>#REF!</v>
      </c>
      <c r="AU331" s="64">
        <f t="shared" si="105"/>
        <v>0.2</v>
      </c>
    </row>
    <row r="332" spans="1:47" ht="15" customHeight="1">
      <c r="A332" s="8" t="s">
        <v>89</v>
      </c>
      <c r="B332" s="20" t="s">
        <v>49</v>
      </c>
      <c r="C332" s="168" t="s">
        <v>326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01"/>
        <v>0</v>
      </c>
      <c r="I332" s="32">
        <v>0</v>
      </c>
      <c r="J332" s="33"/>
      <c r="K332" s="53">
        <v>0</v>
      </c>
      <c r="L332" s="33">
        <f t="shared" si="102"/>
        <v>0</v>
      </c>
      <c r="M332" s="32">
        <v>0.8</v>
      </c>
      <c r="N332" s="33">
        <f t="shared" si="103"/>
        <v>1921280</v>
      </c>
      <c r="O332" s="42">
        <v>0.8</v>
      </c>
      <c r="P332" s="49">
        <f>O332*F332</f>
        <v>1921280</v>
      </c>
      <c r="Q332" s="62">
        <v>0.8</v>
      </c>
      <c r="R332" s="79">
        <f t="shared" si="104"/>
        <v>0.8</v>
      </c>
      <c r="S332" s="79">
        <v>0</v>
      </c>
      <c r="T332" s="79">
        <f t="shared" si="108"/>
        <v>0</v>
      </c>
      <c r="U332" s="161">
        <f>T332*F332</f>
        <v>0</v>
      </c>
      <c r="V332" s="64"/>
      <c r="W332" s="64" t="e">
        <f>G332+I332+#REF!+O332</f>
        <v>#REF!</v>
      </c>
      <c r="X332" s="152" t="e">
        <f>H332+J332+#REF!+P332</f>
        <v>#REF!</v>
      </c>
      <c r="Y332" s="79"/>
      <c r="Z332" s="64"/>
      <c r="AA332" s="15">
        <f t="shared" si="106"/>
        <v>1921280</v>
      </c>
      <c r="AB332" s="80">
        <f t="shared" si="107"/>
        <v>480320</v>
      </c>
      <c r="AC332" s="13" t="e">
        <f>G332+I332+#REF!+O332</f>
        <v>#REF!</v>
      </c>
      <c r="AD332" s="64">
        <v>0</v>
      </c>
      <c r="AE332" s="64" t="e">
        <f t="shared" si="109"/>
        <v>#REF!</v>
      </c>
      <c r="AU332" s="64">
        <f t="shared" si="105"/>
        <v>0.8</v>
      </c>
    </row>
    <row r="333" spans="1:47" ht="15" customHeight="1">
      <c r="A333" s="8" t="s">
        <v>89</v>
      </c>
      <c r="B333" s="20" t="s">
        <v>51</v>
      </c>
      <c r="C333" s="168" t="s">
        <v>327</v>
      </c>
      <c r="D333" s="24"/>
      <c r="E333" s="42"/>
      <c r="F333" s="25"/>
      <c r="G333" s="32">
        <v>0</v>
      </c>
      <c r="H333" s="33">
        <f t="shared" si="101"/>
        <v>0</v>
      </c>
      <c r="I333" s="32">
        <v>0</v>
      </c>
      <c r="J333" s="33"/>
      <c r="K333" s="53">
        <v>0</v>
      </c>
      <c r="L333" s="33">
        <f t="shared" si="102"/>
        <v>0</v>
      </c>
      <c r="M333" s="32">
        <v>0.2</v>
      </c>
      <c r="N333" s="33">
        <f>+M333*F332</f>
        <v>480320</v>
      </c>
      <c r="O333" s="42">
        <v>0.1</v>
      </c>
      <c r="P333" s="49">
        <f>O333*F332</f>
        <v>240160</v>
      </c>
      <c r="Q333" s="62">
        <v>0.2</v>
      </c>
      <c r="R333" s="79">
        <f t="shared" si="104"/>
        <v>0.1</v>
      </c>
      <c r="S333" s="79">
        <v>0</v>
      </c>
      <c r="T333" s="79">
        <f t="shared" si="108"/>
        <v>0.1</v>
      </c>
      <c r="U333" s="161">
        <f>T333*F332</f>
        <v>240160</v>
      </c>
      <c r="V333" s="64"/>
      <c r="W333" s="64" t="e">
        <f>G333+I333+#REF!+O333</f>
        <v>#REF!</v>
      </c>
      <c r="X333" s="152" t="e">
        <f>H333+J333+#REF!+P333</f>
        <v>#REF!</v>
      </c>
      <c r="Y333" s="79"/>
      <c r="Z333" s="64"/>
      <c r="AA333" s="15">
        <f t="shared" si="106"/>
        <v>480320</v>
      </c>
      <c r="AB333" s="80">
        <f t="shared" si="107"/>
        <v>-480320</v>
      </c>
      <c r="AC333" s="13" t="e">
        <f>G333+I333+#REF!+O333</f>
        <v>#REF!</v>
      </c>
      <c r="AD333" s="64">
        <v>0</v>
      </c>
      <c r="AE333" s="64" t="e">
        <f t="shared" si="109"/>
        <v>#REF!</v>
      </c>
      <c r="AU333" s="64">
        <f t="shared" si="105"/>
        <v>0.2</v>
      </c>
    </row>
    <row r="334" spans="1:47" ht="15" customHeight="1">
      <c r="A334" s="8" t="s">
        <v>89</v>
      </c>
      <c r="B334" s="20" t="s">
        <v>53</v>
      </c>
      <c r="C334" s="168" t="s">
        <v>328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01"/>
        <v>0</v>
      </c>
      <c r="I334" s="32">
        <v>0</v>
      </c>
      <c r="J334" s="33"/>
      <c r="K334" s="53">
        <v>0</v>
      </c>
      <c r="L334" s="33">
        <f t="shared" si="102"/>
        <v>0</v>
      </c>
      <c r="M334" s="32">
        <v>0.8</v>
      </c>
      <c r="N334" s="33">
        <f t="shared" si="103"/>
        <v>1921280</v>
      </c>
      <c r="O334" s="42"/>
      <c r="P334" s="49">
        <f t="shared" ref="P334:P352" si="110">O334*F334</f>
        <v>0</v>
      </c>
      <c r="Q334" s="62">
        <v>0.8</v>
      </c>
      <c r="R334" s="79">
        <f t="shared" si="104"/>
        <v>0</v>
      </c>
      <c r="S334" s="79">
        <v>0</v>
      </c>
      <c r="T334" s="79">
        <f t="shared" si="108"/>
        <v>0.8</v>
      </c>
      <c r="U334" s="161">
        <f>T334*F334</f>
        <v>1921280</v>
      </c>
      <c r="V334" s="64"/>
      <c r="W334" s="64" t="e">
        <f>G334+I334+#REF!+O334</f>
        <v>#REF!</v>
      </c>
      <c r="X334" s="152" t="e">
        <f>H334+J334+#REF!+P334</f>
        <v>#REF!</v>
      </c>
      <c r="Y334" s="79"/>
      <c r="Z334" s="64"/>
      <c r="AA334" s="15">
        <f t="shared" si="106"/>
        <v>1921280</v>
      </c>
      <c r="AB334" s="80">
        <f t="shared" si="107"/>
        <v>480320</v>
      </c>
      <c r="AC334" s="13" t="e">
        <f>G334+I334+#REF!+O334</f>
        <v>#REF!</v>
      </c>
      <c r="AD334" s="64">
        <v>0</v>
      </c>
      <c r="AE334" s="64" t="e">
        <f t="shared" si="109"/>
        <v>#REF!</v>
      </c>
      <c r="AU334" s="64">
        <f t="shared" si="105"/>
        <v>0.8</v>
      </c>
    </row>
    <row r="335" spans="1:47" ht="15" customHeight="1">
      <c r="A335" s="8" t="s">
        <v>89</v>
      </c>
      <c r="B335" s="20" t="s">
        <v>55</v>
      </c>
      <c r="C335" s="168" t="s">
        <v>329</v>
      </c>
      <c r="D335" s="24"/>
      <c r="E335" s="42"/>
      <c r="F335" s="25"/>
      <c r="G335" s="32">
        <v>0</v>
      </c>
      <c r="H335" s="33">
        <f t="shared" si="101"/>
        <v>0</v>
      </c>
      <c r="I335" s="32">
        <v>0</v>
      </c>
      <c r="J335" s="33"/>
      <c r="K335" s="53">
        <v>0</v>
      </c>
      <c r="L335" s="33">
        <f t="shared" si="102"/>
        <v>0</v>
      </c>
      <c r="M335" s="32">
        <v>0.2</v>
      </c>
      <c r="N335" s="33">
        <f>+M335*F334</f>
        <v>480320</v>
      </c>
      <c r="O335" s="42"/>
      <c r="P335" s="49">
        <f t="shared" si="110"/>
        <v>0</v>
      </c>
      <c r="Q335" s="62">
        <v>0.2</v>
      </c>
      <c r="R335" s="79">
        <f t="shared" si="104"/>
        <v>0</v>
      </c>
      <c r="S335" s="79">
        <v>0</v>
      </c>
      <c r="T335" s="79">
        <f t="shared" si="108"/>
        <v>0.2</v>
      </c>
      <c r="U335" s="161">
        <f>T335*F334</f>
        <v>480320</v>
      </c>
      <c r="V335" s="64"/>
      <c r="W335" s="64" t="e">
        <f>G335+I335+#REF!+O335</f>
        <v>#REF!</v>
      </c>
      <c r="X335" s="152" t="e">
        <f>H335+J335+#REF!+P335</f>
        <v>#REF!</v>
      </c>
      <c r="Y335" s="79"/>
      <c r="Z335" s="64"/>
      <c r="AA335" s="15">
        <f t="shared" si="106"/>
        <v>480320</v>
      </c>
      <c r="AB335" s="80">
        <f t="shared" si="107"/>
        <v>-480320</v>
      </c>
      <c r="AC335" s="13" t="e">
        <f>G335+I335+#REF!+O335</f>
        <v>#REF!</v>
      </c>
      <c r="AD335" s="64">
        <v>0</v>
      </c>
      <c r="AE335" s="64" t="e">
        <f t="shared" si="109"/>
        <v>#REF!</v>
      </c>
      <c r="AU335" s="64">
        <f t="shared" si="105"/>
        <v>0.2</v>
      </c>
    </row>
    <row r="336" spans="1:47" ht="15" customHeight="1">
      <c r="A336" s="8" t="s">
        <v>89</v>
      </c>
      <c r="B336" s="20" t="s">
        <v>57</v>
      </c>
      <c r="C336" s="168" t="s">
        <v>330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01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02"/>
        <v>0</v>
      </c>
      <c r="M336" s="32">
        <v>0.5</v>
      </c>
      <c r="N336" s="33">
        <f t="shared" si="103"/>
        <v>2401600</v>
      </c>
      <c r="O336" s="42">
        <v>0.4</v>
      </c>
      <c r="P336" s="49">
        <f t="shared" si="110"/>
        <v>1921280</v>
      </c>
      <c r="Q336" s="62">
        <v>0.8</v>
      </c>
      <c r="R336" s="79">
        <f t="shared" si="104"/>
        <v>0.7</v>
      </c>
      <c r="S336" s="79">
        <v>0.3</v>
      </c>
      <c r="T336" s="79">
        <f t="shared" si="108"/>
        <v>0.10000000000000009</v>
      </c>
      <c r="U336" s="161">
        <f>T336*F336</f>
        <v>480320.00000000041</v>
      </c>
      <c r="V336" s="64"/>
      <c r="W336" s="64" t="e">
        <f>G336+I336+#REF!+O336</f>
        <v>#REF!</v>
      </c>
      <c r="X336" s="152" t="e">
        <f>H336+J336+#REF!+P336</f>
        <v>#REF!</v>
      </c>
      <c r="Y336" s="79"/>
      <c r="Z336" s="64"/>
      <c r="AA336" s="15">
        <f t="shared" si="106"/>
        <v>3842560</v>
      </c>
      <c r="AB336" s="80">
        <f t="shared" si="107"/>
        <v>960640</v>
      </c>
      <c r="AC336" s="13" t="e">
        <f>G336+I336+#REF!+O336</f>
        <v>#REF!</v>
      </c>
      <c r="AD336" s="64">
        <v>0.3</v>
      </c>
      <c r="AE336" s="64" t="e">
        <f t="shared" si="109"/>
        <v>#REF!</v>
      </c>
      <c r="AU336" s="64">
        <f t="shared" si="105"/>
        <v>0.8</v>
      </c>
    </row>
    <row r="337" spans="1:47" ht="15" customHeight="1">
      <c r="A337" s="8" t="s">
        <v>89</v>
      </c>
      <c r="B337" s="20" t="s">
        <v>59</v>
      </c>
      <c r="C337" s="168" t="s">
        <v>331</v>
      </c>
      <c r="D337" s="24"/>
      <c r="E337" s="42"/>
      <c r="F337" s="25"/>
      <c r="G337" s="32">
        <v>0</v>
      </c>
      <c r="H337" s="33">
        <f t="shared" si="101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02"/>
        <v>0</v>
      </c>
      <c r="M337" s="32">
        <v>0.15</v>
      </c>
      <c r="N337" s="33">
        <f>+M337*F336</f>
        <v>720480</v>
      </c>
      <c r="O337" s="42">
        <v>0.05</v>
      </c>
      <c r="P337" s="49">
        <f>F336*O337</f>
        <v>240160</v>
      </c>
      <c r="Q337" s="62">
        <v>0.2</v>
      </c>
      <c r="R337" s="79">
        <f t="shared" si="104"/>
        <v>0.1</v>
      </c>
      <c r="S337" s="79">
        <v>0.05</v>
      </c>
      <c r="T337" s="79">
        <f t="shared" si="108"/>
        <v>0.1</v>
      </c>
      <c r="U337" s="161">
        <f>T337*F336</f>
        <v>480320</v>
      </c>
      <c r="V337" s="64"/>
      <c r="W337" s="64" t="e">
        <f>G337+I337+#REF!+O337</f>
        <v>#REF!</v>
      </c>
      <c r="X337" s="152" t="e">
        <f>H337+J337+#REF!+P337</f>
        <v>#REF!</v>
      </c>
      <c r="Y337" s="79"/>
      <c r="Z337" s="64"/>
      <c r="AA337" s="15">
        <f t="shared" si="106"/>
        <v>960640</v>
      </c>
      <c r="AB337" s="80">
        <f t="shared" si="107"/>
        <v>-960640</v>
      </c>
      <c r="AC337" s="13" t="e">
        <f>G337+I337+#REF!+O337</f>
        <v>#REF!</v>
      </c>
      <c r="AD337" s="64">
        <v>0.05</v>
      </c>
      <c r="AE337" s="64" t="e">
        <f t="shared" si="109"/>
        <v>#REF!</v>
      </c>
      <c r="AU337" s="64">
        <f t="shared" si="105"/>
        <v>0.2</v>
      </c>
    </row>
    <row r="338" spans="1:47" ht="15" customHeight="1">
      <c r="A338" s="8" t="s">
        <v>89</v>
      </c>
      <c r="B338" s="20" t="s">
        <v>61</v>
      </c>
      <c r="C338" s="168" t="s">
        <v>332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01"/>
        <v>0</v>
      </c>
      <c r="I338" s="32">
        <v>0</v>
      </c>
      <c r="J338" s="33"/>
      <c r="K338" s="53">
        <v>0</v>
      </c>
      <c r="L338" s="33">
        <f t="shared" si="102"/>
        <v>0</v>
      </c>
      <c r="M338" s="32">
        <v>1</v>
      </c>
      <c r="N338" s="33">
        <f t="shared" si="103"/>
        <v>2401600</v>
      </c>
      <c r="O338" s="42"/>
      <c r="P338" s="49">
        <f t="shared" si="110"/>
        <v>0</v>
      </c>
      <c r="Q338" s="62">
        <v>1</v>
      </c>
      <c r="R338" s="79">
        <f t="shared" si="104"/>
        <v>0</v>
      </c>
      <c r="S338" s="79">
        <v>0</v>
      </c>
      <c r="T338" s="79">
        <f t="shared" si="108"/>
        <v>1</v>
      </c>
      <c r="U338" s="161">
        <f>T338*F338</f>
        <v>2401600</v>
      </c>
      <c r="V338" s="64"/>
      <c r="W338" s="64" t="e">
        <f>G338+I338+#REF!+O338</f>
        <v>#REF!</v>
      </c>
      <c r="X338" s="152" t="e">
        <f>H338+J338+#REF!+P338</f>
        <v>#REF!</v>
      </c>
      <c r="Y338" s="79"/>
      <c r="Z338" s="64"/>
      <c r="AA338" s="15">
        <f t="shared" si="106"/>
        <v>2401600</v>
      </c>
      <c r="AB338" s="80">
        <f t="shared" si="107"/>
        <v>0</v>
      </c>
      <c r="AC338" s="13" t="e">
        <f>G338+I338+#REF!+O338</f>
        <v>#REF!</v>
      </c>
      <c r="AD338" s="64">
        <v>0</v>
      </c>
      <c r="AE338" s="64" t="e">
        <f t="shared" si="109"/>
        <v>#REF!</v>
      </c>
      <c r="AU338" s="64">
        <f t="shared" si="105"/>
        <v>1</v>
      </c>
    </row>
    <row r="339" spans="1:47" s="4" customFormat="1" ht="21.95" customHeight="1">
      <c r="A339" s="102" t="s">
        <v>89</v>
      </c>
      <c r="B339" s="37">
        <v>2</v>
      </c>
      <c r="C339" s="38" t="s">
        <v>333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40">
        <v>0</v>
      </c>
      <c r="N339" s="40"/>
      <c r="O339" s="57"/>
      <c r="P339" s="58">
        <f t="shared" si="110"/>
        <v>0</v>
      </c>
      <c r="Q339" s="67"/>
      <c r="R339" s="83">
        <f>G339+I339+K339+M339</f>
        <v>0</v>
      </c>
      <c r="S339" s="83">
        <v>0</v>
      </c>
      <c r="T339" s="79">
        <f t="shared" si="108"/>
        <v>0</v>
      </c>
      <c r="U339" s="79"/>
      <c r="V339" s="64"/>
      <c r="W339" s="64" t="e">
        <f>G339+I339+#REF!+O339</f>
        <v>#REF!</v>
      </c>
      <c r="X339" s="152" t="e">
        <f>H339+J339+#REF!+P339</f>
        <v>#REF!</v>
      </c>
      <c r="Y339" s="79"/>
      <c r="Z339" s="64"/>
      <c r="AA339" s="84">
        <f t="shared" si="106"/>
        <v>0</v>
      </c>
      <c r="AB339" s="85">
        <f t="shared" si="107"/>
        <v>0</v>
      </c>
      <c r="AC339" s="86" t="e">
        <f>G339+I339+#REF!+O339</f>
        <v>#REF!</v>
      </c>
      <c r="AD339" s="68">
        <v>0</v>
      </c>
      <c r="AE339" s="64" t="e">
        <f t="shared" si="109"/>
        <v>#REF!</v>
      </c>
    </row>
    <row r="340" spans="1:47" s="5" customFormat="1" ht="15" customHeight="1">
      <c r="A340" s="8" t="s">
        <v>89</v>
      </c>
      <c r="B340" s="20" t="s">
        <v>18</v>
      </c>
      <c r="C340" s="154" t="s">
        <v>334</v>
      </c>
      <c r="D340" s="24"/>
      <c r="E340" s="103">
        <v>7.0000000000000007E-2</v>
      </c>
      <c r="F340" s="25">
        <f>+E340*$D$318</f>
        <v>3362240.0000000005</v>
      </c>
      <c r="G340" s="32">
        <v>0</v>
      </c>
      <c r="H340" s="33">
        <f t="shared" ref="H340:H352" si="111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32">
        <v>0.8</v>
      </c>
      <c r="N340" s="33">
        <f>F340*M340</f>
        <v>2689792.0000000005</v>
      </c>
      <c r="O340" s="42">
        <v>0.8</v>
      </c>
      <c r="P340" s="49">
        <f t="shared" si="110"/>
        <v>2689792.0000000005</v>
      </c>
      <c r="Q340" s="62">
        <v>0.8</v>
      </c>
      <c r="R340" s="79">
        <f t="shared" ref="R340:R351" si="112">G340+I340+K340+O340</f>
        <v>0.8</v>
      </c>
      <c r="S340" s="79">
        <v>0.8</v>
      </c>
      <c r="T340" s="79">
        <f t="shared" si="108"/>
        <v>0</v>
      </c>
      <c r="U340" s="79"/>
      <c r="V340" s="64"/>
      <c r="W340" s="64" t="e">
        <f>G340+I340+#REF!+O340</f>
        <v>#REF!</v>
      </c>
      <c r="X340" s="152" t="e">
        <f>H340+J340+#REF!+P340</f>
        <v>#REF!</v>
      </c>
      <c r="Y340" s="91">
        <v>0.8</v>
      </c>
      <c r="Z340" s="64"/>
      <c r="AA340" s="15">
        <f t="shared" si="106"/>
        <v>2689792.0000000005</v>
      </c>
      <c r="AB340" s="80">
        <f t="shared" si="107"/>
        <v>672448</v>
      </c>
      <c r="AC340" s="13" t="e">
        <f>G340+I340+#REF!+O340</f>
        <v>#REF!</v>
      </c>
      <c r="AD340" s="64">
        <v>0.1</v>
      </c>
      <c r="AE340" s="64" t="e">
        <f t="shared" si="109"/>
        <v>#REF!</v>
      </c>
      <c r="AU340" s="64">
        <f t="shared" ref="AU340:AU351" si="113">G340+I340+K340+M340</f>
        <v>0.8</v>
      </c>
    </row>
    <row r="341" spans="1:47" s="5" customFormat="1" ht="15" customHeight="1">
      <c r="A341" s="8" t="s">
        <v>89</v>
      </c>
      <c r="B341" s="20" t="s">
        <v>20</v>
      </c>
      <c r="C341" s="168" t="s">
        <v>335</v>
      </c>
      <c r="D341" s="24"/>
      <c r="E341" s="103"/>
      <c r="F341" s="25"/>
      <c r="G341" s="32">
        <v>0</v>
      </c>
      <c r="H341" s="33">
        <f t="shared" si="111"/>
        <v>0</v>
      </c>
      <c r="I341" s="32">
        <v>0</v>
      </c>
      <c r="J341" s="33"/>
      <c r="K341" s="53">
        <v>0</v>
      </c>
      <c r="L341" s="33">
        <f>+K341*F340</f>
        <v>0</v>
      </c>
      <c r="M341" s="32">
        <v>0.2</v>
      </c>
      <c r="N341" s="33">
        <f>+M341*F340</f>
        <v>672448.00000000012</v>
      </c>
      <c r="O341" s="42"/>
      <c r="P341" s="49">
        <f t="shared" si="110"/>
        <v>0</v>
      </c>
      <c r="Q341" s="62">
        <v>0.2</v>
      </c>
      <c r="R341" s="79">
        <f t="shared" si="112"/>
        <v>0</v>
      </c>
      <c r="S341" s="79">
        <v>0</v>
      </c>
      <c r="T341" s="79">
        <f t="shared" si="108"/>
        <v>0.2</v>
      </c>
      <c r="U341" s="161">
        <f>T341*F340</f>
        <v>672448.00000000012</v>
      </c>
      <c r="V341" s="64"/>
      <c r="W341" s="64" t="e">
        <f>G341+I341+#REF!+O341</f>
        <v>#REF!</v>
      </c>
      <c r="X341" s="152" t="e">
        <f>H341+J341+#REF!+P341</f>
        <v>#REF!</v>
      </c>
      <c r="Y341" s="79"/>
      <c r="Z341" s="64"/>
      <c r="AA341" s="15">
        <f t="shared" si="106"/>
        <v>672448.00000000012</v>
      </c>
      <c r="AB341" s="80">
        <f t="shared" si="107"/>
        <v>-672448.00000000012</v>
      </c>
      <c r="AC341" s="13" t="e">
        <f>G341+I341+#REF!+O341</f>
        <v>#REF!</v>
      </c>
      <c r="AD341" s="64">
        <v>0</v>
      </c>
      <c r="AE341" s="64" t="e">
        <f t="shared" si="109"/>
        <v>#REF!</v>
      </c>
      <c r="AU341" s="64">
        <f t="shared" si="113"/>
        <v>0.2</v>
      </c>
    </row>
    <row r="342" spans="1:47" s="5" customFormat="1" ht="15" customHeight="1">
      <c r="A342" s="8" t="s">
        <v>89</v>
      </c>
      <c r="B342" s="20" t="s">
        <v>29</v>
      </c>
      <c r="C342" s="154" t="s">
        <v>336</v>
      </c>
      <c r="D342" s="103"/>
      <c r="E342" s="103">
        <v>7.0000000000000007E-2</v>
      </c>
      <c r="F342" s="25">
        <f>+E342*$D$318</f>
        <v>3362240.0000000005</v>
      </c>
      <c r="G342" s="32">
        <v>0</v>
      </c>
      <c r="H342" s="33">
        <f t="shared" si="111"/>
        <v>0</v>
      </c>
      <c r="I342" s="32">
        <v>0</v>
      </c>
      <c r="J342" s="33"/>
      <c r="K342" s="53">
        <v>0</v>
      </c>
      <c r="L342" s="33">
        <f>+K342*$F342</f>
        <v>0</v>
      </c>
      <c r="M342" s="32">
        <v>0.8</v>
      </c>
      <c r="N342" s="33">
        <f>+M342*F342</f>
        <v>2689792.0000000005</v>
      </c>
      <c r="O342" s="42">
        <v>0.8</v>
      </c>
      <c r="P342" s="49">
        <f t="shared" si="110"/>
        <v>2689792.0000000005</v>
      </c>
      <c r="Q342" s="62">
        <v>0.8</v>
      </c>
      <c r="R342" s="79">
        <f t="shared" si="112"/>
        <v>0.8</v>
      </c>
      <c r="S342" s="79">
        <v>0.7</v>
      </c>
      <c r="T342" s="79">
        <f t="shared" si="108"/>
        <v>0</v>
      </c>
      <c r="U342" s="79"/>
      <c r="V342" s="64"/>
      <c r="W342" s="64" t="e">
        <f>G342+I342+#REF!+O342</f>
        <v>#REF!</v>
      </c>
      <c r="X342" s="152" t="e">
        <f>H342+J342+#REF!+P342</f>
        <v>#REF!</v>
      </c>
      <c r="Y342" s="91">
        <v>0.7</v>
      </c>
      <c r="Z342" s="64"/>
      <c r="AA342" s="15">
        <f t="shared" si="106"/>
        <v>2689792.0000000005</v>
      </c>
      <c r="AB342" s="80">
        <f t="shared" si="107"/>
        <v>672448</v>
      </c>
      <c r="AC342" s="13" t="e">
        <f>G342+I342+#REF!+O342</f>
        <v>#REF!</v>
      </c>
      <c r="AD342" s="64">
        <v>0</v>
      </c>
      <c r="AE342" s="64" t="e">
        <f t="shared" si="109"/>
        <v>#REF!</v>
      </c>
      <c r="AU342" s="64">
        <f t="shared" si="113"/>
        <v>0.8</v>
      </c>
    </row>
    <row r="343" spans="1:47" s="5" customFormat="1" ht="15" customHeight="1">
      <c r="A343" s="8" t="s">
        <v>89</v>
      </c>
      <c r="B343" s="20" t="s">
        <v>31</v>
      </c>
      <c r="C343" s="168" t="s">
        <v>337</v>
      </c>
      <c r="D343" s="103"/>
      <c r="E343" s="103"/>
      <c r="F343" s="25"/>
      <c r="G343" s="32">
        <v>0</v>
      </c>
      <c r="H343" s="33">
        <f t="shared" si="111"/>
        <v>0</v>
      </c>
      <c r="I343" s="32">
        <v>0</v>
      </c>
      <c r="J343" s="33"/>
      <c r="K343" s="53">
        <v>0</v>
      </c>
      <c r="L343" s="33">
        <f>+K343*F342</f>
        <v>0</v>
      </c>
      <c r="M343" s="32">
        <v>0.2</v>
      </c>
      <c r="N343" s="33">
        <f>+M343*F342</f>
        <v>672448.00000000012</v>
      </c>
      <c r="O343" s="42"/>
      <c r="P343" s="49">
        <f t="shared" si="110"/>
        <v>0</v>
      </c>
      <c r="Q343" s="62">
        <v>0.2</v>
      </c>
      <c r="R343" s="79">
        <f t="shared" si="112"/>
        <v>0</v>
      </c>
      <c r="S343" s="79">
        <v>0</v>
      </c>
      <c r="T343" s="79">
        <f t="shared" si="108"/>
        <v>0.2</v>
      </c>
      <c r="U343" s="161">
        <f>T343*F342</f>
        <v>672448.00000000012</v>
      </c>
      <c r="V343" s="64"/>
      <c r="W343" s="64" t="e">
        <f>G343+I343+#REF!+O343</f>
        <v>#REF!</v>
      </c>
      <c r="X343" s="152" t="e">
        <f>H343+J343+#REF!+P343</f>
        <v>#REF!</v>
      </c>
      <c r="Y343" s="79"/>
      <c r="Z343" s="64"/>
      <c r="AA343" s="15">
        <f t="shared" si="106"/>
        <v>672448.00000000012</v>
      </c>
      <c r="AB343" s="80">
        <f t="shared" si="107"/>
        <v>-672448.00000000012</v>
      </c>
      <c r="AC343" s="13" t="e">
        <f>G343+I343+#REF!+O343</f>
        <v>#REF!</v>
      </c>
      <c r="AD343" s="64">
        <v>0</v>
      </c>
      <c r="AE343" s="64" t="e">
        <f t="shared" si="109"/>
        <v>#REF!</v>
      </c>
      <c r="AU343" s="64">
        <f t="shared" si="113"/>
        <v>0.2</v>
      </c>
    </row>
    <row r="344" spans="1:47" s="5" customFormat="1" ht="15" customHeight="1">
      <c r="A344" s="8" t="s">
        <v>89</v>
      </c>
      <c r="B344" s="20" t="s">
        <v>33</v>
      </c>
      <c r="C344" s="168" t="s">
        <v>338</v>
      </c>
      <c r="D344" s="24"/>
      <c r="E344" s="103">
        <v>0.06</v>
      </c>
      <c r="F344" s="25">
        <f>+E344*$D$318</f>
        <v>2881920</v>
      </c>
      <c r="G344" s="32">
        <v>0</v>
      </c>
      <c r="H344" s="33">
        <f t="shared" si="111"/>
        <v>0</v>
      </c>
      <c r="I344" s="32">
        <v>0</v>
      </c>
      <c r="J344" s="33"/>
      <c r="K344" s="53">
        <v>0</v>
      </c>
      <c r="L344" s="33">
        <f>+K344*$F344</f>
        <v>0</v>
      </c>
      <c r="M344" s="32">
        <v>0.8</v>
      </c>
      <c r="N344" s="33">
        <f t="shared" ref="N344:N351" si="114">+M344*$F344</f>
        <v>2305536</v>
      </c>
      <c r="O344" s="42">
        <v>0.8</v>
      </c>
      <c r="P344" s="49">
        <f t="shared" si="110"/>
        <v>2305536</v>
      </c>
      <c r="Q344" s="62">
        <v>0.8</v>
      </c>
      <c r="R344" s="79">
        <f t="shared" si="112"/>
        <v>0.8</v>
      </c>
      <c r="S344" s="79">
        <v>0</v>
      </c>
      <c r="T344" s="79">
        <f t="shared" si="108"/>
        <v>0</v>
      </c>
      <c r="U344" s="161">
        <f>T344*F344</f>
        <v>0</v>
      </c>
      <c r="V344" s="64"/>
      <c r="W344" s="64" t="e">
        <f>G344+I344+#REF!+O344</f>
        <v>#REF!</v>
      </c>
      <c r="X344" s="152" t="e">
        <f>H344+J344+#REF!+P344</f>
        <v>#REF!</v>
      </c>
      <c r="Y344" s="79"/>
      <c r="Z344" s="64"/>
      <c r="AA344" s="15">
        <f t="shared" si="106"/>
        <v>2305536</v>
      </c>
      <c r="AB344" s="80">
        <f t="shared" si="107"/>
        <v>576384</v>
      </c>
      <c r="AC344" s="13" t="e">
        <f>G344+I344+#REF!+O344</f>
        <v>#REF!</v>
      </c>
      <c r="AD344" s="64">
        <v>0</v>
      </c>
      <c r="AE344" s="64" t="e">
        <f t="shared" si="109"/>
        <v>#REF!</v>
      </c>
      <c r="AU344" s="64">
        <f t="shared" si="113"/>
        <v>0.8</v>
      </c>
    </row>
    <row r="345" spans="1:47" s="5" customFormat="1" ht="15" customHeight="1">
      <c r="A345" s="8" t="s">
        <v>89</v>
      </c>
      <c r="B345" s="20" t="s">
        <v>35</v>
      </c>
      <c r="C345" s="168" t="s">
        <v>339</v>
      </c>
      <c r="D345" s="24"/>
      <c r="E345" s="103"/>
      <c r="F345" s="25"/>
      <c r="G345" s="32">
        <v>0</v>
      </c>
      <c r="H345" s="33">
        <f t="shared" si="111"/>
        <v>0</v>
      </c>
      <c r="I345" s="32">
        <v>0</v>
      </c>
      <c r="J345" s="33"/>
      <c r="K345" s="53">
        <v>0</v>
      </c>
      <c r="L345" s="33">
        <f>+K345*$F345</f>
        <v>0</v>
      </c>
      <c r="M345" s="32">
        <v>0.2</v>
      </c>
      <c r="N345" s="33">
        <f>+M345*F344</f>
        <v>576384</v>
      </c>
      <c r="O345" s="42"/>
      <c r="P345" s="49">
        <f t="shared" si="110"/>
        <v>0</v>
      </c>
      <c r="Q345" s="62">
        <v>0.2</v>
      </c>
      <c r="R345" s="79">
        <f t="shared" si="112"/>
        <v>0</v>
      </c>
      <c r="S345" s="79">
        <v>0</v>
      </c>
      <c r="T345" s="79">
        <f t="shared" si="108"/>
        <v>0.2</v>
      </c>
      <c r="U345" s="161">
        <f>T345*F344</f>
        <v>576384</v>
      </c>
      <c r="V345" s="64"/>
      <c r="W345" s="64" t="e">
        <f>G345+I345+#REF!+O345</f>
        <v>#REF!</v>
      </c>
      <c r="X345" s="152" t="e">
        <f>H345+J345+#REF!+P345</f>
        <v>#REF!</v>
      </c>
      <c r="Y345" s="79"/>
      <c r="Z345" s="64"/>
      <c r="AA345" s="15">
        <f t="shared" si="106"/>
        <v>576384</v>
      </c>
      <c r="AB345" s="80">
        <f t="shared" si="107"/>
        <v>-576384</v>
      </c>
      <c r="AC345" s="13" t="e">
        <f>G345+I345+#REF!+O345</f>
        <v>#REF!</v>
      </c>
      <c r="AD345" s="64">
        <v>0</v>
      </c>
      <c r="AE345" s="64" t="e">
        <f t="shared" si="109"/>
        <v>#REF!</v>
      </c>
      <c r="AU345" s="64">
        <f t="shared" si="113"/>
        <v>0.2</v>
      </c>
    </row>
    <row r="346" spans="1:47" ht="15" customHeight="1">
      <c r="A346" s="8" t="s">
        <v>89</v>
      </c>
      <c r="B346" s="20" t="s">
        <v>37</v>
      </c>
      <c r="C346" s="168" t="s">
        <v>340</v>
      </c>
      <c r="D346" s="24"/>
      <c r="E346" s="103">
        <v>0.05</v>
      </c>
      <c r="F346" s="25">
        <f>+E346*$D$318</f>
        <v>2401600</v>
      </c>
      <c r="G346" s="32">
        <v>0</v>
      </c>
      <c r="H346" s="33">
        <f t="shared" si="111"/>
        <v>0</v>
      </c>
      <c r="I346" s="32">
        <v>0</v>
      </c>
      <c r="J346" s="33"/>
      <c r="K346" s="53">
        <v>0</v>
      </c>
      <c r="L346" s="33"/>
      <c r="M346" s="32">
        <v>0.8</v>
      </c>
      <c r="N346" s="33">
        <f t="shared" si="114"/>
        <v>1921280</v>
      </c>
      <c r="O346" s="42"/>
      <c r="P346" s="49">
        <f t="shared" si="110"/>
        <v>0</v>
      </c>
      <c r="Q346" s="62">
        <v>0.8</v>
      </c>
      <c r="R346" s="79">
        <f t="shared" si="112"/>
        <v>0</v>
      </c>
      <c r="S346" s="79">
        <v>0</v>
      </c>
      <c r="T346" s="79">
        <f t="shared" si="108"/>
        <v>0.8</v>
      </c>
      <c r="U346" s="161">
        <f>T346*F346</f>
        <v>1921280</v>
      </c>
      <c r="V346" s="64"/>
      <c r="W346" s="64" t="e">
        <f>G346+I346+#REF!+O346</f>
        <v>#REF!</v>
      </c>
      <c r="X346" s="152" t="e">
        <f>H346+J346+#REF!+P346</f>
        <v>#REF!</v>
      </c>
      <c r="Y346" s="79"/>
      <c r="Z346" s="64"/>
      <c r="AA346" s="15">
        <f t="shared" si="106"/>
        <v>1921280</v>
      </c>
      <c r="AB346" s="80">
        <f t="shared" si="107"/>
        <v>480320</v>
      </c>
      <c r="AC346" s="13" t="e">
        <f>G346+I346+#REF!+O346</f>
        <v>#REF!</v>
      </c>
      <c r="AD346" s="64">
        <v>0</v>
      </c>
      <c r="AE346" s="64" t="e">
        <f t="shared" si="109"/>
        <v>#REF!</v>
      </c>
      <c r="AU346" s="64">
        <f t="shared" si="113"/>
        <v>0.8</v>
      </c>
    </row>
    <row r="347" spans="1:47" ht="15" customHeight="1">
      <c r="A347" s="8" t="s">
        <v>89</v>
      </c>
      <c r="B347" s="20" t="s">
        <v>39</v>
      </c>
      <c r="C347" s="168" t="s">
        <v>341</v>
      </c>
      <c r="D347" s="24"/>
      <c r="E347" s="103"/>
      <c r="F347" s="25"/>
      <c r="G347" s="32">
        <v>0</v>
      </c>
      <c r="H347" s="33">
        <f t="shared" si="111"/>
        <v>0</v>
      </c>
      <c r="I347" s="32">
        <v>0</v>
      </c>
      <c r="J347" s="33"/>
      <c r="K347" s="53">
        <v>0</v>
      </c>
      <c r="L347" s="33"/>
      <c r="M347" s="32">
        <v>0.2</v>
      </c>
      <c r="N347" s="33">
        <f>+M347*F346</f>
        <v>480320</v>
      </c>
      <c r="O347" s="42"/>
      <c r="P347" s="49">
        <f t="shared" si="110"/>
        <v>0</v>
      </c>
      <c r="Q347" s="62">
        <v>0.2</v>
      </c>
      <c r="R347" s="79">
        <f t="shared" si="112"/>
        <v>0</v>
      </c>
      <c r="S347" s="79">
        <v>0</v>
      </c>
      <c r="T347" s="79">
        <f t="shared" si="108"/>
        <v>0.2</v>
      </c>
      <c r="U347" s="161">
        <f>T347*F346</f>
        <v>480320</v>
      </c>
      <c r="V347" s="64"/>
      <c r="W347" s="64" t="e">
        <f>G347+I347+#REF!+O347</f>
        <v>#REF!</v>
      </c>
      <c r="X347" s="152" t="e">
        <f>H347+J347+#REF!+P347</f>
        <v>#REF!</v>
      </c>
      <c r="Y347" s="79"/>
      <c r="Z347" s="64"/>
      <c r="AA347" s="15">
        <f t="shared" si="106"/>
        <v>480320</v>
      </c>
      <c r="AB347" s="80">
        <f t="shared" si="107"/>
        <v>-480320</v>
      </c>
      <c r="AC347" s="13" t="e">
        <f>G347+I347+#REF!+O347</f>
        <v>#REF!</v>
      </c>
      <c r="AD347" s="64">
        <v>0</v>
      </c>
      <c r="AE347" s="64" t="e">
        <f t="shared" si="109"/>
        <v>#REF!</v>
      </c>
      <c r="AU347" s="64">
        <f t="shared" si="113"/>
        <v>0.2</v>
      </c>
    </row>
    <row r="348" spans="1:47" ht="15" customHeight="1">
      <c r="A348" s="8" t="s">
        <v>89</v>
      </c>
      <c r="B348" s="20" t="s">
        <v>41</v>
      </c>
      <c r="C348" s="168" t="s">
        <v>342</v>
      </c>
      <c r="D348" s="24"/>
      <c r="E348" s="103">
        <v>0.1</v>
      </c>
      <c r="F348" s="25">
        <f>+E348*$D$318</f>
        <v>4803200</v>
      </c>
      <c r="G348" s="32">
        <v>0</v>
      </c>
      <c r="H348" s="33">
        <f t="shared" si="111"/>
        <v>0</v>
      </c>
      <c r="I348" s="32">
        <v>0</v>
      </c>
      <c r="J348" s="33">
        <f t="shared" ref="J348:J351" si="115">+I348*$F348</f>
        <v>0</v>
      </c>
      <c r="K348" s="53">
        <v>0</v>
      </c>
      <c r="L348" s="33">
        <f t="shared" ref="L348:L351" si="116">+K348*$F348</f>
        <v>0</v>
      </c>
      <c r="M348" s="32">
        <v>0.8</v>
      </c>
      <c r="N348" s="33">
        <f t="shared" si="114"/>
        <v>3842560</v>
      </c>
      <c r="O348" s="42">
        <v>0.8</v>
      </c>
      <c r="P348" s="49">
        <f t="shared" si="110"/>
        <v>3842560</v>
      </c>
      <c r="Q348" s="62">
        <v>0.8</v>
      </c>
      <c r="R348" s="79">
        <f t="shared" si="112"/>
        <v>0.8</v>
      </c>
      <c r="S348" s="79">
        <v>0</v>
      </c>
      <c r="T348" s="79">
        <f t="shared" si="108"/>
        <v>0</v>
      </c>
      <c r="U348" s="161">
        <f>T348*F348</f>
        <v>0</v>
      </c>
      <c r="V348" s="64"/>
      <c r="W348" s="64" t="e">
        <f>G348+I348+#REF!+O348</f>
        <v>#REF!</v>
      </c>
      <c r="X348" s="152" t="e">
        <f>H348+J348+#REF!+P348</f>
        <v>#REF!</v>
      </c>
      <c r="Y348" s="79"/>
      <c r="Z348" s="64"/>
      <c r="AA348" s="15">
        <f t="shared" si="106"/>
        <v>3842560</v>
      </c>
      <c r="AB348" s="80">
        <f t="shared" si="107"/>
        <v>960640</v>
      </c>
      <c r="AC348" s="13" t="e">
        <f>G348+I348+#REF!+O348</f>
        <v>#REF!</v>
      </c>
      <c r="AD348" s="64">
        <v>0</v>
      </c>
      <c r="AE348" s="64" t="e">
        <f t="shared" si="109"/>
        <v>#REF!</v>
      </c>
      <c r="AU348" s="64">
        <f t="shared" si="113"/>
        <v>0.8</v>
      </c>
    </row>
    <row r="349" spans="1:47" ht="15" customHeight="1">
      <c r="A349" s="8" t="s">
        <v>89</v>
      </c>
      <c r="B349" s="20" t="s">
        <v>43</v>
      </c>
      <c r="C349" s="168" t="s">
        <v>343</v>
      </c>
      <c r="D349" s="24"/>
      <c r="E349" s="103"/>
      <c r="F349" s="25"/>
      <c r="G349" s="32">
        <v>0</v>
      </c>
      <c r="H349" s="33">
        <f t="shared" si="111"/>
        <v>0</v>
      </c>
      <c r="I349" s="32">
        <v>0</v>
      </c>
      <c r="J349" s="33">
        <f t="shared" si="115"/>
        <v>0</v>
      </c>
      <c r="K349" s="53">
        <v>0</v>
      </c>
      <c r="L349" s="33">
        <f t="shared" si="116"/>
        <v>0</v>
      </c>
      <c r="M349" s="32">
        <v>0.2</v>
      </c>
      <c r="N349" s="33">
        <f>+M349*F348</f>
        <v>960640</v>
      </c>
      <c r="O349" s="42"/>
      <c r="P349" s="49">
        <f t="shared" si="110"/>
        <v>0</v>
      </c>
      <c r="Q349" s="62">
        <v>0.2</v>
      </c>
      <c r="R349" s="79">
        <f t="shared" si="112"/>
        <v>0</v>
      </c>
      <c r="S349" s="79">
        <v>0</v>
      </c>
      <c r="T349" s="79">
        <f t="shared" si="108"/>
        <v>0.2</v>
      </c>
      <c r="U349" s="161">
        <f>T349*F348</f>
        <v>960640</v>
      </c>
      <c r="V349" s="64"/>
      <c r="W349" s="64" t="e">
        <f>G349+I349+#REF!+O349</f>
        <v>#REF!</v>
      </c>
      <c r="X349" s="152" t="e">
        <f>H349+J349+#REF!+P349</f>
        <v>#REF!</v>
      </c>
      <c r="Y349" s="79"/>
      <c r="Z349" s="64"/>
      <c r="AA349" s="15">
        <f t="shared" si="106"/>
        <v>960640</v>
      </c>
      <c r="AB349" s="80">
        <f t="shared" si="107"/>
        <v>-960640</v>
      </c>
      <c r="AC349" s="13" t="e">
        <f>G349+I349+#REF!+O349</f>
        <v>#REF!</v>
      </c>
      <c r="AD349" s="64">
        <v>0</v>
      </c>
      <c r="AE349" s="64" t="e">
        <f t="shared" si="109"/>
        <v>#REF!</v>
      </c>
      <c r="AU349" s="64">
        <f t="shared" si="113"/>
        <v>0.2</v>
      </c>
    </row>
    <row r="350" spans="1:47" ht="15" customHeight="1">
      <c r="A350" s="8" t="s">
        <v>89</v>
      </c>
      <c r="B350" s="20" t="s">
        <v>45</v>
      </c>
      <c r="C350" s="168" t="s">
        <v>344</v>
      </c>
      <c r="D350" s="24"/>
      <c r="E350" s="103">
        <v>0.05</v>
      </c>
      <c r="F350" s="25">
        <f>+E350*$D$318</f>
        <v>2401600</v>
      </c>
      <c r="G350" s="32">
        <v>0</v>
      </c>
      <c r="H350" s="33">
        <f t="shared" si="111"/>
        <v>0</v>
      </c>
      <c r="I350" s="32">
        <v>0</v>
      </c>
      <c r="J350" s="33">
        <f t="shared" si="115"/>
        <v>0</v>
      </c>
      <c r="K350" s="53">
        <v>0</v>
      </c>
      <c r="L350" s="33">
        <f t="shared" si="116"/>
        <v>0</v>
      </c>
      <c r="M350" s="32">
        <v>1</v>
      </c>
      <c r="N350" s="33">
        <f t="shared" si="114"/>
        <v>2401600</v>
      </c>
      <c r="O350" s="42"/>
      <c r="P350" s="49">
        <f t="shared" si="110"/>
        <v>0</v>
      </c>
      <c r="Q350" s="62">
        <v>1</v>
      </c>
      <c r="R350" s="79">
        <f t="shared" si="112"/>
        <v>0</v>
      </c>
      <c r="S350" s="79">
        <v>0</v>
      </c>
      <c r="T350" s="79">
        <f t="shared" si="108"/>
        <v>1</v>
      </c>
      <c r="U350" s="161">
        <f>T350*F350</f>
        <v>2401600</v>
      </c>
      <c r="V350" s="64"/>
      <c r="W350" s="64" t="e">
        <f>G350+I350+#REF!+O350</f>
        <v>#REF!</v>
      </c>
      <c r="X350" s="152" t="e">
        <f>H350+J350+#REF!+P350</f>
        <v>#REF!</v>
      </c>
      <c r="Y350" s="79"/>
      <c r="Z350" s="64"/>
      <c r="AA350" s="15">
        <f t="shared" si="106"/>
        <v>2401600</v>
      </c>
      <c r="AB350" s="80">
        <f t="shared" si="107"/>
        <v>0</v>
      </c>
      <c r="AC350" s="13" t="e">
        <f>G350+I350+#REF!+O350</f>
        <v>#REF!</v>
      </c>
      <c r="AD350" s="64">
        <v>0</v>
      </c>
      <c r="AE350" s="64" t="e">
        <f t="shared" si="109"/>
        <v>#REF!</v>
      </c>
      <c r="AU350" s="64">
        <f t="shared" si="113"/>
        <v>1</v>
      </c>
    </row>
    <row r="351" spans="1:47" ht="15" customHeight="1">
      <c r="A351" s="8" t="s">
        <v>89</v>
      </c>
      <c r="B351" s="20" t="s">
        <v>47</v>
      </c>
      <c r="C351" s="168" t="s">
        <v>345</v>
      </c>
      <c r="D351" s="24"/>
      <c r="E351" s="103">
        <v>0.05</v>
      </c>
      <c r="F351" s="25">
        <f>+E351*$D$318</f>
        <v>2401600</v>
      </c>
      <c r="G351" s="32">
        <v>0</v>
      </c>
      <c r="H351" s="33">
        <f t="shared" si="111"/>
        <v>0</v>
      </c>
      <c r="I351" s="32">
        <v>0</v>
      </c>
      <c r="J351" s="33">
        <f t="shared" si="115"/>
        <v>0</v>
      </c>
      <c r="K351" s="53">
        <v>0</v>
      </c>
      <c r="L351" s="33">
        <f t="shared" si="116"/>
        <v>0</v>
      </c>
      <c r="M351" s="32">
        <v>1</v>
      </c>
      <c r="N351" s="33">
        <f t="shared" si="114"/>
        <v>2401600</v>
      </c>
      <c r="O351" s="42"/>
      <c r="P351" s="49">
        <f t="shared" si="110"/>
        <v>0</v>
      </c>
      <c r="Q351" s="62">
        <v>1</v>
      </c>
      <c r="R351" s="79">
        <f t="shared" si="112"/>
        <v>0</v>
      </c>
      <c r="S351" s="79">
        <v>0</v>
      </c>
      <c r="T351" s="79">
        <f t="shared" si="108"/>
        <v>1</v>
      </c>
      <c r="U351" s="161">
        <f>T351*F351</f>
        <v>2401600</v>
      </c>
      <c r="V351" s="64"/>
      <c r="W351" s="64" t="e">
        <f>G351+I351+#REF!+O351</f>
        <v>#REF!</v>
      </c>
      <c r="X351" s="152" t="e">
        <f>H351+J351+#REF!+P351</f>
        <v>#REF!</v>
      </c>
      <c r="Y351" s="79"/>
      <c r="Z351" s="64"/>
      <c r="AA351" s="15">
        <f t="shared" si="106"/>
        <v>2401600</v>
      </c>
      <c r="AB351" s="80">
        <f t="shared" si="107"/>
        <v>0</v>
      </c>
      <c r="AC351" s="13" t="e">
        <f>G351+I351+#REF!+O351</f>
        <v>#REF!</v>
      </c>
      <c r="AD351" s="64">
        <v>0</v>
      </c>
      <c r="AE351" s="64" t="e">
        <f t="shared" si="109"/>
        <v>#REF!</v>
      </c>
      <c r="AU351" s="64">
        <f t="shared" si="113"/>
        <v>1</v>
      </c>
    </row>
    <row r="352" spans="1:47" ht="15" customHeight="1">
      <c r="B352" s="20"/>
      <c r="C352" s="23"/>
      <c r="D352" s="24"/>
      <c r="E352" s="42"/>
      <c r="F352" s="25"/>
      <c r="G352" s="32">
        <v>0</v>
      </c>
      <c r="H352" s="33">
        <f t="shared" si="111"/>
        <v>0</v>
      </c>
      <c r="I352" s="32">
        <v>0</v>
      </c>
      <c r="J352" s="33"/>
      <c r="K352" s="53">
        <v>0</v>
      </c>
      <c r="L352" s="33"/>
      <c r="M352" s="32"/>
      <c r="N352" s="33"/>
      <c r="O352" s="42"/>
      <c r="P352" s="49">
        <f t="shared" si="110"/>
        <v>0</v>
      </c>
      <c r="Q352" s="62"/>
      <c r="R352" s="79">
        <f>G352+I352+K352+M352</f>
        <v>0</v>
      </c>
      <c r="S352" s="79">
        <v>0</v>
      </c>
      <c r="T352" s="79">
        <f>Q352-R352</f>
        <v>0</v>
      </c>
      <c r="U352" s="79"/>
      <c r="V352" s="64"/>
      <c r="W352" s="64" t="e">
        <f>G352+I352+#REF!+O352</f>
        <v>#REF!</v>
      </c>
      <c r="X352" s="152" t="e">
        <f>H352+J352+#REF!+P352</f>
        <v>#REF!</v>
      </c>
      <c r="Y352" s="79"/>
      <c r="Z352" s="64"/>
      <c r="AB352" s="80">
        <f t="shared" si="107"/>
        <v>0</v>
      </c>
      <c r="AC352" s="13" t="e">
        <f>G352+I352+#REF!+O352</f>
        <v>#REF!</v>
      </c>
      <c r="AD352" s="64">
        <v>0</v>
      </c>
      <c r="AE352" s="64" t="e">
        <f t="shared" si="109"/>
        <v>#REF!</v>
      </c>
    </row>
    <row r="353" spans="1:33" ht="21.95" customHeight="1">
      <c r="B353" s="93" t="s">
        <v>346</v>
      </c>
      <c r="C353" s="92" t="s">
        <v>347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25"/>
      <c r="N353" s="25"/>
      <c r="O353" s="42"/>
      <c r="P353" s="49"/>
      <c r="Q353" s="65"/>
      <c r="R353" s="79">
        <f>G353+I353+K353+M353</f>
        <v>0</v>
      </c>
      <c r="S353" s="79">
        <v>0</v>
      </c>
      <c r="T353" s="79">
        <f>Q353-R353</f>
        <v>0</v>
      </c>
      <c r="U353" s="79"/>
      <c r="V353" s="64"/>
      <c r="W353" s="64" t="e">
        <f>G353+I353+#REF!+O353</f>
        <v>#REF!</v>
      </c>
      <c r="X353" s="152" t="e">
        <f>H353+J353+#REF!+P353</f>
        <v>#REF!</v>
      </c>
      <c r="Y353" s="79"/>
      <c r="Z353" s="64"/>
      <c r="AB353" s="80">
        <f t="shared" si="107"/>
        <v>0</v>
      </c>
      <c r="AC353" s="13" t="e">
        <f>G353+I353+#REF!+O353</f>
        <v>#REF!</v>
      </c>
      <c r="AD353" s="64">
        <v>0</v>
      </c>
      <c r="AE353" s="64" t="e">
        <f t="shared" si="109"/>
        <v>#REF!</v>
      </c>
    </row>
    <row r="354" spans="1:33" ht="15" customHeight="1">
      <c r="A354" s="31" t="s">
        <v>348</v>
      </c>
      <c r="B354" s="20">
        <v>1</v>
      </c>
      <c r="C354" s="23" t="s">
        <v>349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24"/>
      <c r="N354" s="24"/>
      <c r="O354" s="42"/>
      <c r="P354" s="49"/>
      <c r="Q354" s="62"/>
      <c r="R354" s="79">
        <f>G354+I354+K354+M354</f>
        <v>0</v>
      </c>
      <c r="S354" s="79">
        <v>0</v>
      </c>
      <c r="T354" s="79">
        <f>Q354-R354</f>
        <v>0</v>
      </c>
      <c r="U354" s="79"/>
      <c r="V354" s="64"/>
      <c r="W354" s="64" t="e">
        <f>G354+I354+#REF!+O354</f>
        <v>#REF!</v>
      </c>
      <c r="X354" s="152" t="e">
        <f>H354+J354+#REF!+P354</f>
        <v>#REF!</v>
      </c>
      <c r="Y354" s="79"/>
      <c r="Z354" s="64"/>
      <c r="AB354" s="80">
        <f t="shared" si="107"/>
        <v>0</v>
      </c>
      <c r="AC354" s="13" t="e">
        <f>G354+I354+#REF!+O354</f>
        <v>#REF!</v>
      </c>
      <c r="AD354" s="64">
        <v>0</v>
      </c>
      <c r="AE354" s="64" t="e">
        <f t="shared" si="109"/>
        <v>#REF!</v>
      </c>
    </row>
    <row r="355" spans="1:33" s="6" customFormat="1">
      <c r="A355" s="104"/>
      <c r="B355" s="105"/>
      <c r="C355" s="106" t="s">
        <v>350</v>
      </c>
      <c r="D355" s="107">
        <f>SUM(D5:D354)</f>
        <v>960640000</v>
      </c>
      <c r="E355" s="108"/>
      <c r="F355" s="107">
        <f>SUM(F5:F354)</f>
        <v>960640000</v>
      </c>
      <c r="G355" s="108"/>
      <c r="H355" s="109">
        <f>SUM(H5:H354)</f>
        <v>240160000.47840011</v>
      </c>
      <c r="I355" s="107"/>
      <c r="J355" s="109">
        <f>SUM(J5:J354)</f>
        <v>240159999.52159935</v>
      </c>
      <c r="K355" s="107"/>
      <c r="L355" s="109">
        <f>SUM(L5:L354)</f>
        <v>240160000.09527281</v>
      </c>
      <c r="M355" s="107"/>
      <c r="N355" s="109">
        <f>SUM(N5:N354)</f>
        <v>240159999.90472785</v>
      </c>
      <c r="O355" s="128"/>
      <c r="P355" s="109">
        <f>SUM(P5:P354)</f>
        <v>181547681.24000007</v>
      </c>
      <c r="Q355" s="138"/>
      <c r="R355" s="145">
        <f>G355+I355+K355+M355</f>
        <v>0</v>
      </c>
      <c r="S355" s="145"/>
      <c r="T355" s="145"/>
      <c r="U355" s="107">
        <f>SUM(U5:U354)</f>
        <v>50895497.544727854</v>
      </c>
      <c r="V355" s="139"/>
      <c r="W355" s="139"/>
      <c r="X355" s="109" t="e">
        <f>SUM(X5:X354)</f>
        <v>#REF!</v>
      </c>
      <c r="Y355" s="145"/>
      <c r="Z355" s="139"/>
      <c r="AA355" s="146">
        <f>E355-R355</f>
        <v>0</v>
      </c>
      <c r="AB355" s="146">
        <f t="shared" si="107"/>
        <v>960640000</v>
      </c>
      <c r="AC355" s="147" t="e">
        <f>G355+I355+#REF!+O355</f>
        <v>#REF!</v>
      </c>
      <c r="AD355" s="139">
        <v>0</v>
      </c>
      <c r="AE355" s="64" t="e">
        <f t="shared" si="109"/>
        <v>#REF!</v>
      </c>
    </row>
    <row r="356" spans="1:33">
      <c r="B356" s="20"/>
      <c r="C356" s="92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24"/>
      <c r="N356" s="24"/>
      <c r="O356" s="42"/>
      <c r="P356" s="49"/>
      <c r="Q356" s="62"/>
      <c r="R356" s="79">
        <f>G356+I356+K356+M356</f>
        <v>0</v>
      </c>
      <c r="S356" s="79"/>
      <c r="T356" s="79"/>
      <c r="U356" s="79"/>
      <c r="V356" s="64"/>
      <c r="W356" s="64"/>
      <c r="X356" s="64"/>
      <c r="Y356" s="79"/>
      <c r="Z356" s="64"/>
      <c r="AB356" s="80">
        <f t="shared" si="107"/>
        <v>0</v>
      </c>
      <c r="AC356" s="13" t="e">
        <f>G356+I356+#REF!+O356</f>
        <v>#REF!</v>
      </c>
      <c r="AD356" s="64">
        <v>0</v>
      </c>
      <c r="AE356" s="64" t="e">
        <f t="shared" si="109"/>
        <v>#REF!</v>
      </c>
    </row>
    <row r="357" spans="1:33" s="7" customFormat="1" ht="15" customHeight="1">
      <c r="A357" s="8"/>
      <c r="B357" s="212"/>
      <c r="C357" s="212"/>
      <c r="D357" s="212"/>
      <c r="E357" s="212"/>
      <c r="F357" s="212"/>
      <c r="G357" s="212"/>
      <c r="H357" s="212"/>
      <c r="I357" s="212"/>
      <c r="J357" s="212"/>
      <c r="K357" s="99"/>
      <c r="L357" s="129"/>
      <c r="M357" s="8"/>
      <c r="N357" s="132"/>
      <c r="O357" s="130"/>
      <c r="P357" s="131"/>
      <c r="Q357" s="140"/>
      <c r="R357" s="64"/>
      <c r="S357" s="64"/>
      <c r="T357" s="64"/>
      <c r="U357" s="64"/>
      <c r="V357" s="64"/>
      <c r="W357" s="64"/>
      <c r="X357" s="64"/>
      <c r="Y357" s="64"/>
      <c r="Z357" s="64"/>
      <c r="AA357" s="15"/>
      <c r="AB357" s="80">
        <f t="shared" si="107"/>
        <v>0</v>
      </c>
      <c r="AC357" s="13" t="e">
        <f>G357+I357+#REF!+O357</f>
        <v>#REF!</v>
      </c>
      <c r="AD357" s="64"/>
      <c r="AE357" s="64" t="e">
        <f t="shared" si="109"/>
        <v>#REF!</v>
      </c>
    </row>
    <row r="358" spans="1:33" ht="20.25" customHeight="1">
      <c r="B358" s="111" t="s">
        <v>351</v>
      </c>
      <c r="C358" s="112" t="s">
        <v>352</v>
      </c>
      <c r="D358" s="113"/>
      <c r="E358" s="113"/>
      <c r="F358" s="114" t="s">
        <v>3</v>
      </c>
      <c r="I358" s="65"/>
      <c r="J358" s="65"/>
      <c r="K358" s="65"/>
      <c r="L358" s="65"/>
      <c r="M358" s="65"/>
      <c r="N358" s="173"/>
      <c r="O358" s="65"/>
      <c r="P358" s="65"/>
      <c r="Q358" s="134"/>
      <c r="R358" s="135"/>
      <c r="S358" s="135"/>
      <c r="T358" s="135"/>
      <c r="U358" s="135"/>
      <c r="V358" s="135"/>
      <c r="W358" s="135"/>
      <c r="X358" s="135"/>
      <c r="Y358" s="135"/>
      <c r="Z358" s="135"/>
      <c r="AA358" s="134"/>
      <c r="AB358" s="134"/>
      <c r="AC358" s="134"/>
      <c r="AD358" s="135"/>
      <c r="AE358" s="64">
        <f t="shared" si="109"/>
        <v>0</v>
      </c>
    </row>
    <row r="359" spans="1:33" ht="17.25" customHeight="1">
      <c r="B359" s="115">
        <v>1</v>
      </c>
      <c r="C359" s="92" t="s">
        <v>353</v>
      </c>
      <c r="D359" s="45"/>
      <c r="E359" s="45"/>
      <c r="F359" s="116">
        <f>H355</f>
        <v>240160000.47840011</v>
      </c>
      <c r="H359" s="87"/>
      <c r="I359" s="65"/>
      <c r="J359" s="133"/>
      <c r="M359" s="134"/>
      <c r="N359" s="174"/>
      <c r="O359" s="134"/>
      <c r="P359" s="135"/>
      <c r="Q359" s="134"/>
      <c r="R359" s="135"/>
      <c r="S359" s="135"/>
      <c r="T359" s="135"/>
      <c r="U359" s="135"/>
      <c r="V359" s="135"/>
      <c r="W359" s="135"/>
      <c r="X359" s="135"/>
      <c r="Y359" s="135"/>
      <c r="Z359" s="135"/>
      <c r="AA359" s="134"/>
      <c r="AB359" s="134"/>
      <c r="AC359" s="134"/>
      <c r="AD359" s="135"/>
      <c r="AE359" s="64">
        <f t="shared" si="109"/>
        <v>0</v>
      </c>
    </row>
    <row r="360" spans="1:33" ht="17.25" customHeight="1">
      <c r="B360" s="115">
        <f>B359+1</f>
        <v>2</v>
      </c>
      <c r="C360" s="92" t="s">
        <v>354</v>
      </c>
      <c r="D360" s="45"/>
      <c r="E360" s="45"/>
      <c r="F360" s="116">
        <f>J355</f>
        <v>240159999.52159935</v>
      </c>
      <c r="H360" s="87"/>
      <c r="I360" s="65"/>
      <c r="J360" s="133"/>
      <c r="L360" s="87"/>
      <c r="M360" s="134"/>
      <c r="N360" s="175"/>
      <c r="O360" s="134"/>
      <c r="P360" s="135"/>
      <c r="Q360" s="134"/>
      <c r="R360" s="135"/>
      <c r="S360" s="135"/>
      <c r="T360" s="135"/>
      <c r="U360" s="176"/>
      <c r="V360" s="135"/>
      <c r="W360" s="135"/>
      <c r="X360" s="135"/>
      <c r="Y360" s="135"/>
      <c r="Z360" s="135"/>
      <c r="AA360" s="134"/>
      <c r="AB360" s="134"/>
      <c r="AC360" s="134"/>
      <c r="AD360" s="135"/>
      <c r="AE360" s="64">
        <f t="shared" si="109"/>
        <v>0</v>
      </c>
    </row>
    <row r="361" spans="1:33" ht="17.25" customHeight="1">
      <c r="B361" s="115">
        <f t="shared" ref="B361:B362" si="117">B360+1</f>
        <v>3</v>
      </c>
      <c r="C361" s="92" t="s">
        <v>355</v>
      </c>
      <c r="D361" s="45"/>
      <c r="E361" s="45"/>
      <c r="F361" s="116">
        <f>L355</f>
        <v>240160000.09527281</v>
      </c>
      <c r="H361" s="117"/>
      <c r="I361" s="65"/>
      <c r="J361" s="133"/>
      <c r="L361" s="87"/>
      <c r="M361" s="134"/>
      <c r="N361" s="134"/>
      <c r="O361" s="134"/>
      <c r="P361" s="135"/>
      <c r="Q361" s="134"/>
      <c r="R361" s="135"/>
      <c r="S361" s="135"/>
      <c r="T361" s="135"/>
      <c r="U361" s="135"/>
      <c r="V361" s="135"/>
      <c r="W361" s="135"/>
      <c r="X361" s="135"/>
      <c r="Y361" s="135"/>
      <c r="Z361" s="135"/>
      <c r="AA361" s="134"/>
      <c r="AB361" s="134"/>
      <c r="AC361" s="134"/>
      <c r="AD361" s="135"/>
      <c r="AE361" s="64">
        <f t="shared" si="109"/>
        <v>0</v>
      </c>
    </row>
    <row r="362" spans="1:33" ht="17.25" customHeight="1">
      <c r="B362" s="115">
        <f t="shared" si="117"/>
        <v>4</v>
      </c>
      <c r="C362" s="92" t="s">
        <v>356</v>
      </c>
      <c r="D362" s="45"/>
      <c r="E362" s="45"/>
      <c r="F362" s="116">
        <f>P355</f>
        <v>181547681.24000007</v>
      </c>
      <c r="H362" s="118"/>
      <c r="I362" s="65"/>
      <c r="J362" s="133"/>
      <c r="M362" s="134"/>
      <c r="N362" s="134"/>
      <c r="O362" s="134"/>
      <c r="P362" s="135"/>
      <c r="Q362" s="134"/>
      <c r="R362" s="135"/>
      <c r="S362" s="135"/>
      <c r="T362" s="135"/>
      <c r="U362" s="135"/>
      <c r="V362" s="135"/>
      <c r="W362" s="135"/>
      <c r="X362" s="135"/>
      <c r="Y362" s="135"/>
      <c r="Z362" s="135"/>
      <c r="AA362" s="134"/>
      <c r="AB362" s="134"/>
      <c r="AC362" s="134"/>
      <c r="AD362" s="135"/>
      <c r="AE362" s="64">
        <f t="shared" si="109"/>
        <v>0</v>
      </c>
    </row>
    <row r="363" spans="1:33" ht="17.25" customHeight="1">
      <c r="B363" s="115"/>
      <c r="C363" s="119" t="s">
        <v>357</v>
      </c>
      <c r="D363" s="45"/>
      <c r="E363" s="45"/>
      <c r="F363" s="120">
        <f>SUM(F359:F362)</f>
        <v>902027681.33527231</v>
      </c>
      <c r="H363" s="121"/>
      <c r="I363" s="65"/>
      <c r="J363" s="133"/>
      <c r="M363" s="134"/>
      <c r="N363" s="134"/>
      <c r="O363" s="134"/>
      <c r="P363" s="135"/>
      <c r="Q363" s="134"/>
      <c r="R363" s="135"/>
      <c r="S363" s="135"/>
      <c r="T363" s="135"/>
      <c r="U363" s="135"/>
      <c r="V363" s="135"/>
      <c r="W363" s="135"/>
      <c r="X363" s="135"/>
      <c r="Y363" s="135"/>
      <c r="Z363" s="135"/>
      <c r="AA363" s="134"/>
      <c r="AB363" s="134"/>
      <c r="AC363" s="134"/>
      <c r="AD363" s="135"/>
      <c r="AE363" s="64">
        <f t="shared" si="109"/>
        <v>0</v>
      </c>
    </row>
    <row r="364" spans="1:33" ht="24.75" customHeight="1">
      <c r="B364" s="122"/>
      <c r="C364" s="123" t="s">
        <v>367</v>
      </c>
      <c r="D364" s="124"/>
      <c r="E364" s="124"/>
      <c r="F364" s="125">
        <f>F363/F355</f>
        <v>0.93898617727272682</v>
      </c>
      <c r="I364" s="11"/>
      <c r="J364" s="12"/>
      <c r="M364" s="136"/>
      <c r="N364" s="136"/>
      <c r="O364" s="136"/>
      <c r="P364" s="137"/>
      <c r="Q364" s="136"/>
      <c r="R364" s="137"/>
      <c r="S364" s="137"/>
      <c r="T364" s="137"/>
      <c r="U364" s="137"/>
      <c r="V364" s="137"/>
      <c r="W364" s="137"/>
      <c r="X364" s="137"/>
      <c r="Y364" s="137"/>
      <c r="Z364" s="137"/>
      <c r="AA364" s="136"/>
      <c r="AB364" s="136"/>
      <c r="AC364" s="136"/>
      <c r="AD364" s="137"/>
      <c r="AE364" s="64">
        <f t="shared" si="109"/>
        <v>0</v>
      </c>
    </row>
    <row r="365" spans="1:33" s="7" customFormat="1" ht="21" hidden="1" customHeight="1">
      <c r="A365" s="8"/>
      <c r="B365" s="126" t="s">
        <v>358</v>
      </c>
      <c r="C365" s="127"/>
      <c r="D365" s="3"/>
      <c r="E365" s="87"/>
      <c r="F365" s="3"/>
      <c r="G365" s="87"/>
      <c r="H365" s="3"/>
      <c r="I365" s="87"/>
      <c r="J365" s="3"/>
      <c r="K365" s="87"/>
      <c r="L365" s="3"/>
      <c r="M365" s="87"/>
      <c r="N365" s="3"/>
      <c r="O365" s="11"/>
      <c r="P365" s="12"/>
      <c r="Q365" s="11"/>
      <c r="R365" s="141"/>
      <c r="S365" s="141"/>
      <c r="T365" s="141"/>
      <c r="U365" s="141"/>
      <c r="V365" s="141"/>
      <c r="W365" s="141"/>
      <c r="X365" s="141"/>
      <c r="Y365" s="141"/>
      <c r="Z365" s="141"/>
      <c r="AA365" s="148"/>
      <c r="AB365" s="80">
        <f>F365-AA365</f>
        <v>0</v>
      </c>
      <c r="AC365" s="74"/>
      <c r="AD365" s="87"/>
      <c r="AE365" s="64">
        <f t="shared" si="109"/>
        <v>0</v>
      </c>
      <c r="AF365" s="87"/>
      <c r="AG365" s="87"/>
    </row>
    <row r="366" spans="1:33" s="7" customFormat="1" ht="15" hidden="1" customHeight="1">
      <c r="A366" s="8"/>
      <c r="B366" s="212" t="s">
        <v>359</v>
      </c>
      <c r="C366" s="212"/>
      <c r="D366" s="212"/>
      <c r="E366" s="212"/>
      <c r="F366" s="212"/>
      <c r="G366" s="212"/>
      <c r="H366" s="212"/>
      <c r="I366" s="212"/>
      <c r="J366" s="212"/>
      <c r="K366" s="212"/>
      <c r="L366" s="212"/>
      <c r="M366" s="212"/>
      <c r="N366" s="212"/>
      <c r="O366" s="110"/>
      <c r="P366" s="110"/>
      <c r="Q366" s="142"/>
      <c r="R366" s="143"/>
      <c r="S366" s="143"/>
      <c r="T366" s="143"/>
      <c r="U366" s="143"/>
      <c r="V366" s="143"/>
      <c r="W366" s="143"/>
      <c r="X366" s="143"/>
      <c r="Y366" s="143"/>
      <c r="Z366" s="143"/>
      <c r="AA366" s="149"/>
      <c r="AB366" s="80">
        <f>F366-AA366</f>
        <v>0</v>
      </c>
      <c r="AC366" s="74"/>
      <c r="AD366" s="126"/>
      <c r="AE366" s="64">
        <f t="shared" si="109"/>
        <v>0</v>
      </c>
      <c r="AF366" s="126"/>
      <c r="AG366" s="126"/>
    </row>
    <row r="367" spans="1:33" s="7" customFormat="1" ht="15" hidden="1" customHeight="1">
      <c r="A367" s="8"/>
      <c r="B367" s="212" t="s">
        <v>360</v>
      </c>
      <c r="C367" s="212"/>
      <c r="D367" s="212"/>
      <c r="E367" s="212"/>
      <c r="F367" s="212"/>
      <c r="G367" s="212"/>
      <c r="H367" s="212"/>
      <c r="I367" s="212"/>
      <c r="J367" s="212"/>
      <c r="K367" s="212"/>
      <c r="L367" s="212"/>
      <c r="M367" s="212"/>
      <c r="N367" s="212"/>
      <c r="O367" s="110"/>
      <c r="P367" s="110"/>
      <c r="Q367" s="142"/>
      <c r="R367" s="8"/>
      <c r="S367" s="8"/>
      <c r="T367" s="8"/>
      <c r="U367" s="8"/>
      <c r="V367" s="8"/>
      <c r="W367" s="8"/>
      <c r="X367" s="8"/>
      <c r="Y367" s="8"/>
      <c r="Z367" s="8"/>
      <c r="AA367" s="148"/>
      <c r="AB367" s="80">
        <f>F367-AA367</f>
        <v>0</v>
      </c>
      <c r="AC367" s="74"/>
      <c r="AD367" s="126"/>
      <c r="AE367" s="64">
        <f t="shared" si="109"/>
        <v>0</v>
      </c>
      <c r="AF367" s="126"/>
      <c r="AG367" s="126"/>
    </row>
    <row r="368" spans="1:33" s="7" customFormat="1" ht="15" hidden="1" customHeight="1">
      <c r="A368" s="8"/>
      <c r="B368" s="212" t="s">
        <v>361</v>
      </c>
      <c r="C368" s="212"/>
      <c r="D368" s="212"/>
      <c r="E368" s="212"/>
      <c r="F368" s="212"/>
      <c r="G368" s="212"/>
      <c r="H368" s="212"/>
      <c r="I368" s="212"/>
      <c r="J368" s="212"/>
      <c r="K368" s="212"/>
      <c r="L368" s="212"/>
      <c r="M368" s="212"/>
      <c r="N368" s="212"/>
      <c r="O368" s="110"/>
      <c r="P368" s="110"/>
      <c r="Q368" s="142"/>
      <c r="R368" s="8"/>
      <c r="S368" s="8"/>
      <c r="T368" s="8"/>
      <c r="U368" s="8"/>
      <c r="V368" s="8"/>
      <c r="W368" s="8"/>
      <c r="X368" s="8"/>
      <c r="Y368" s="8"/>
      <c r="Z368" s="8"/>
      <c r="AA368" s="148"/>
      <c r="AB368" s="80">
        <f>F368-AA368</f>
        <v>0</v>
      </c>
      <c r="AC368" s="74"/>
      <c r="AD368" s="126"/>
      <c r="AE368" s="64">
        <f t="shared" si="109"/>
        <v>0</v>
      </c>
      <c r="AF368" s="126"/>
      <c r="AG368" s="126"/>
    </row>
    <row r="369" spans="1:31" hidden="1">
      <c r="A369" s="8"/>
      <c r="B369" s="212" t="s">
        <v>362</v>
      </c>
      <c r="C369" s="212"/>
      <c r="D369" s="212"/>
      <c r="E369" s="212"/>
      <c r="F369" s="212"/>
      <c r="G369" s="212"/>
      <c r="H369" s="212"/>
      <c r="I369" s="212"/>
      <c r="J369" s="212"/>
      <c r="K369" s="212"/>
      <c r="L369" s="212"/>
      <c r="M369" s="212"/>
      <c r="N369" s="212"/>
      <c r="O369" s="110"/>
      <c r="P369" s="110"/>
      <c r="Q369" s="142"/>
      <c r="R369" s="8"/>
      <c r="S369" s="8"/>
      <c r="T369" s="8"/>
      <c r="U369" s="8"/>
      <c r="V369" s="8"/>
      <c r="W369" s="8"/>
      <c r="X369" s="8"/>
      <c r="Y369" s="8"/>
      <c r="Z369" s="8"/>
      <c r="AA369" s="149"/>
      <c r="AB369" s="80">
        <f>F369-AA369</f>
        <v>0</v>
      </c>
      <c r="AC369" s="74"/>
      <c r="AE369" s="64">
        <f t="shared" si="109"/>
        <v>0</v>
      </c>
    </row>
    <row r="370" spans="1:31" s="7" customFormat="1" ht="15" customHeight="1">
      <c r="A370" s="8"/>
      <c r="B370" s="126"/>
      <c r="C370" s="126"/>
      <c r="D370" s="126"/>
      <c r="E370" s="126"/>
      <c r="F370" s="126"/>
      <c r="G370" s="126"/>
      <c r="H370" s="126"/>
      <c r="I370" s="126"/>
      <c r="J370" s="126"/>
      <c r="K370" s="99"/>
      <c r="L370" s="8"/>
      <c r="M370" s="8"/>
      <c r="N370" s="126"/>
      <c r="O370" s="130"/>
      <c r="P370" s="131"/>
      <c r="Q370" s="144"/>
      <c r="AA370" s="150"/>
      <c r="AC370" s="151"/>
    </row>
    <row r="371" spans="1:31" s="7" customFormat="1" ht="15" customHeight="1">
      <c r="A371" s="8"/>
      <c r="B371" s="126"/>
      <c r="C371" s="126"/>
      <c r="D371" s="126"/>
      <c r="E371" s="126"/>
      <c r="F371" s="126"/>
      <c r="G371" s="126"/>
      <c r="H371" s="126"/>
      <c r="I371" s="126"/>
      <c r="J371" s="126"/>
      <c r="K371" s="99"/>
      <c r="L371" s="8"/>
      <c r="M371" s="8"/>
      <c r="N371" s="126"/>
      <c r="O371" s="130"/>
      <c r="P371" s="131"/>
      <c r="Q371" s="144"/>
      <c r="AA371" s="150"/>
      <c r="AC371" s="151"/>
    </row>
    <row r="372" spans="1:31">
      <c r="A372" s="8"/>
      <c r="B372" s="126"/>
      <c r="C372" s="126"/>
      <c r="D372" s="126"/>
      <c r="E372" s="126"/>
      <c r="F372" s="126"/>
      <c r="G372" s="126"/>
      <c r="H372" s="126"/>
      <c r="I372" s="126"/>
      <c r="J372" s="126"/>
      <c r="K372" s="99"/>
      <c r="L372" s="8"/>
      <c r="M372" s="8"/>
      <c r="O372" s="130"/>
      <c r="P372" s="131"/>
    </row>
    <row r="373" spans="1:31">
      <c r="B373" s="126"/>
      <c r="C373" s="126"/>
      <c r="D373" s="126"/>
      <c r="E373" s="126"/>
      <c r="F373" s="126"/>
      <c r="G373" s="126"/>
      <c r="H373" s="126"/>
      <c r="I373" s="126"/>
      <c r="J373" s="126"/>
    </row>
    <row r="374" spans="1:31">
      <c r="B374" s="126"/>
      <c r="C374" s="126"/>
      <c r="D374" s="126"/>
      <c r="E374" s="126"/>
      <c r="F374" s="126"/>
      <c r="G374" s="126"/>
      <c r="H374" s="126"/>
      <c r="I374" s="126"/>
      <c r="J374" s="126"/>
    </row>
    <row r="375" spans="1:31">
      <c r="B375" s="126"/>
      <c r="C375" s="126"/>
      <c r="D375" s="126"/>
      <c r="E375" s="126"/>
      <c r="F375" s="126"/>
      <c r="G375" s="126"/>
      <c r="H375" s="126"/>
      <c r="I375" s="126"/>
      <c r="J375" s="126"/>
    </row>
  </sheetData>
  <autoFilter ref="A2:N369"/>
  <mergeCells count="12">
    <mergeCell ref="T2:U2"/>
    <mergeCell ref="B1:P1"/>
    <mergeCell ref="G2:H2"/>
    <mergeCell ref="I2:J2"/>
    <mergeCell ref="K2:L2"/>
    <mergeCell ref="M2:N2"/>
    <mergeCell ref="O2:P2"/>
    <mergeCell ref="B357:J357"/>
    <mergeCell ref="B366:N366"/>
    <mergeCell ref="B367:N367"/>
    <mergeCell ref="B368:N368"/>
    <mergeCell ref="B369:N369"/>
  </mergeCells>
  <printOptions horizontalCentered="1"/>
  <pageMargins left="0.118110236220472" right="0.118110236220472" top="0.39370078740157499" bottom="0.118110236220472" header="0.23622047244094499" footer="0.196850393700787"/>
  <pageSetup paperSize="8" scale="83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2024-10-28T07:19:39Z</cp:lastPrinted>
  <dcterms:created xsi:type="dcterms:W3CDTF">2022-03-05T08:34:00Z</dcterms:created>
  <dcterms:modified xsi:type="dcterms:W3CDTF">2025-02-20T11:40:28Z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